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filterPrivacy="1" defaultThemeVersion="124226"/>
  <xr:revisionPtr revIDLastSave="0" documentId="13_ncr:1_{E4B9BAE3-75DA-4F75-ABFF-1D5B87399F9F}" xr6:coauthVersionLast="45" xr6:coauthVersionMax="45" xr10:uidLastSave="{00000000-0000-0000-0000-000000000000}"/>
  <bookViews>
    <workbookView xWindow="-120" yWindow="-120" windowWidth="29040" windowHeight="15840" firstSheet="3" activeTab="4" xr2:uid="{00000000-000D-0000-FFFF-FFFF00000000}"/>
  </bookViews>
  <sheets>
    <sheet name="CO2 Injection" sheetId="3" r:id="rId1"/>
    <sheet name="CH4 prod P and PI CO2 Inj" sheetId="1" r:id="rId2"/>
    <sheet name="Total CH4 prod CO2 Inj" sheetId="2" r:id="rId3"/>
    <sheet name="Inj sep cost" sheetId="4" r:id="rId4"/>
    <sheet name="Profit" sheetId="5" r:id="rId5"/>
    <sheet name="all_deterministic" sheetId="7" r:id="rId6"/>
    <sheet name="no_option_tri" sheetId="6" r:id="rId7"/>
    <sheet name="no_option_norm" sheetId="8" r:id="rId8"/>
    <sheet name="option_tri" sheetId="9" r:id="rId9"/>
    <sheet name="option_norm" sheetId="10" r:id="rId10"/>
  </sheets>
  <definedNames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4</definedName>
    <definedName name="_AtRisk_SimSetting_MultipleCPUMode" hidden="1">0</definedName>
    <definedName name="_AtRisk_SimSetting_RandomNumberGenerator" hidden="1">0</definedName>
    <definedName name="_AtRisk_SimSetting_ReportOptionCustomItemCumulativeOverlay01" hidden="1">0</definedName>
    <definedName name="_AtRisk_SimSetting_ReportOptionCustomItemCumulativeOverlay02" hidden="1">0</definedName>
    <definedName name="_AtRisk_SimSetting_ReportOptionCustomItemCumulativeOverlay03" hidden="1">0</definedName>
    <definedName name="_AtRisk_SimSetting_ReportOptionCustomItemCumulativeOverlay04" hidden="1">0</definedName>
    <definedName name="_AtRisk_SimSetting_ReportOptionCustomItemCumulativeOverlay05" hidden="1">0</definedName>
    <definedName name="_AtRisk_SimSetting_ReportOptionCustomItemCumulativeOverlay06" hidden="1">0</definedName>
    <definedName name="_AtRisk_SimSetting_ReportOptionCustomItemDistributionFormat01" hidden="1">1</definedName>
    <definedName name="_AtRisk_SimSetting_ReportOptionCustomItemDistributionFormat02" hidden="1">1</definedName>
    <definedName name="_AtRisk_SimSetting_ReportOptionCustomItemDistributionFormat03" hidden="1">4</definedName>
    <definedName name="_AtRisk_SimSetting_ReportOptionCustomItemDistributionFormat04" hidden="1">1</definedName>
    <definedName name="_AtRisk_SimSetting_ReportOptionCustomItemDistributionFormat05" hidden="1">1</definedName>
    <definedName name="_AtRisk_SimSetting_ReportOptionCustomItemDistributionFormat06" hidden="1">1</definedName>
    <definedName name="_AtRisk_SimSetting_ReportOptionCustomItemGraphFormat01" hidden="1">1</definedName>
    <definedName name="_AtRisk_SimSetting_ReportOptionCustomItemGraphFormat02" hidden="1">1</definedName>
    <definedName name="_AtRisk_SimSetting_ReportOptionCustomItemGraphFormat03" hidden="1">1</definedName>
    <definedName name="_AtRisk_SimSetting_ReportOptionCustomItemGraphFormat04" hidden="1">1</definedName>
    <definedName name="_AtRisk_SimSetting_ReportOptionCustomItemGraphFormat05" hidden="1">1</definedName>
    <definedName name="_AtRisk_SimSetting_ReportOptionCustomItemGraphFormat06" hidden="1">1</definedName>
    <definedName name="_AtRisk_SimSetting_ReportOptionCustomItemItemIndex01" hidden="1">0</definedName>
    <definedName name="_AtRisk_SimSetting_ReportOptionCustomItemItemIndex02" hidden="1">1</definedName>
    <definedName name="_AtRisk_SimSetting_ReportOptionCustomItemItemIndex03" hidden="1">2</definedName>
    <definedName name="_AtRisk_SimSetting_ReportOptionCustomItemItemIndex04" hidden="1">3</definedName>
    <definedName name="_AtRisk_SimSetting_ReportOptionCustomItemItemIndex05" hidden="1">4</definedName>
    <definedName name="_AtRisk_SimSetting_ReportOptionCustomItemItemIndex06" hidden="1">5</definedName>
    <definedName name="_AtRisk_SimSetting_ReportOptionCustomItemItemSize01" hidden="1">0</definedName>
    <definedName name="_AtRisk_SimSetting_ReportOptionCustomItemItemSize02" hidden="1">0</definedName>
    <definedName name="_AtRisk_SimSetting_ReportOptionCustomItemItemSize03" hidden="1">0</definedName>
    <definedName name="_AtRisk_SimSetting_ReportOptionCustomItemItemSize04" hidden="1">0</definedName>
    <definedName name="_AtRisk_SimSetting_ReportOptionCustomItemItemSize05" hidden="1">0</definedName>
    <definedName name="_AtRisk_SimSetting_ReportOptionCustomItemItemSize06" hidden="1">0</definedName>
    <definedName name="_AtRisk_SimSetting_ReportOptionCustomItemItemType01" hidden="1">1</definedName>
    <definedName name="_AtRisk_SimSetting_ReportOptionCustomItemItemType02" hidden="1">5</definedName>
    <definedName name="_AtRisk_SimSetting_ReportOptionCustomItemItemType03" hidden="1">1</definedName>
    <definedName name="_AtRisk_SimSetting_ReportOptionCustomItemItemType04" hidden="1">3</definedName>
    <definedName name="_AtRisk_SimSetting_ReportOptionCustomItemItemType05" hidden="1">2</definedName>
    <definedName name="_AtRisk_SimSetting_ReportOptionCustomItemItemType06" hidden="1">4</definedName>
    <definedName name="_AtRisk_SimSetting_ReportOptionCustomItemLegendType01" hidden="1">0</definedName>
    <definedName name="_AtRisk_SimSetting_ReportOptionCustomItemLegendType02" hidden="1">0</definedName>
    <definedName name="_AtRisk_SimSetting_ReportOptionCustomItemLegendType03" hidden="1">0</definedName>
    <definedName name="_AtRisk_SimSetting_ReportOptionCustomItemLegendType04" hidden="1">0</definedName>
    <definedName name="_AtRisk_SimSetting_ReportOptionCustomItemLegendType05" hidden="1">0</definedName>
    <definedName name="_AtRisk_SimSetting_ReportOptionCustomItemLegendType06" hidden="1">0</definedName>
    <definedName name="_AtRisk_SimSetting_ReportOptionCustomItemsCount" hidden="1">6</definedName>
    <definedName name="_AtRisk_SimSetting_ReportOptionCustomItemSensitivityFormat01" hidden="1">1</definedName>
    <definedName name="_AtRisk_SimSetting_ReportOptionCustomItemSensitivityFormat02" hidden="1">1</definedName>
    <definedName name="_AtRisk_SimSetting_ReportOptionCustomItemSensitivityFormat03" hidden="1">1</definedName>
    <definedName name="_AtRisk_SimSetting_ReportOptionCustomItemSensitivityFormat04" hidden="1">1</definedName>
    <definedName name="_AtRisk_SimSetting_ReportOptionCustomItemSensitivityFormat05" hidden="1">1</definedName>
    <definedName name="_AtRisk_SimSetting_ReportOptionCustomItemSensitivityFormat06" hidden="1">1</definedName>
    <definedName name="_AtRisk_SimSetting_ReportOptionCustomItemSummaryGraphType01" hidden="1">1</definedName>
    <definedName name="_AtRisk_SimSetting_ReportOptionCustomItemSummaryGraphType02" hidden="1">1</definedName>
    <definedName name="_AtRisk_SimSetting_ReportOptionCustomItemSummaryGraphType03" hidden="1">1</definedName>
    <definedName name="_AtRisk_SimSetting_ReportOptionCustomItemSummaryGraphType04" hidden="1">1</definedName>
    <definedName name="_AtRisk_SimSetting_ReportOptionCustomItemSummaryGraphType05" hidden="1">1</definedName>
    <definedName name="_AtRisk_SimSetting_ReportOptionCustomItemSummaryGraphType06" hidden="1">1</definedName>
    <definedName name="_AtRisk_SimSetting_ReportOptionDataMode" hidden="1">1</definedName>
    <definedName name="_AtRisk_SimSetting_ReportOptionReportMultiSimType" hidden="1">1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ReportStyle" hidden="1">1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"CQL3WGBWIZ613YC9QXTTV489"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7</definedName>
    <definedName name="RiskIsInput" hidden="1">FALSE</definedName>
    <definedName name="RiskIsOptimization" hidden="1">FALSE</definedName>
    <definedName name="RiskIsOutput" hidden="1">FALSE</definedName>
    <definedName name="RiskIsStatistics" hidden="1">FALSE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electedCell" hidden="1">"$G$110"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40" i="10" l="1"/>
  <c r="U328" i="10"/>
  <c r="C7" i="10"/>
  <c r="D7" i="10"/>
  <c r="C8" i="10"/>
  <c r="E8" i="10" s="1"/>
  <c r="D8" i="10"/>
  <c r="C9" i="10"/>
  <c r="D9" i="10"/>
  <c r="C10" i="10"/>
  <c r="D10" i="10"/>
  <c r="C11" i="10"/>
  <c r="D11" i="10"/>
  <c r="C12" i="10"/>
  <c r="D12" i="10"/>
  <c r="C13" i="10"/>
  <c r="D13" i="10"/>
  <c r="C14" i="10"/>
  <c r="D14" i="10"/>
  <c r="C15" i="10"/>
  <c r="D15" i="10"/>
  <c r="C16" i="10"/>
  <c r="D16" i="10"/>
  <c r="C17" i="10"/>
  <c r="D17" i="10"/>
  <c r="C18" i="10"/>
  <c r="D18" i="10"/>
  <c r="C19" i="10"/>
  <c r="D19" i="10"/>
  <c r="C20" i="10"/>
  <c r="D20" i="10"/>
  <c r="C21" i="10"/>
  <c r="D21" i="10"/>
  <c r="C22" i="10"/>
  <c r="D22" i="10"/>
  <c r="C23" i="10"/>
  <c r="D23" i="10"/>
  <c r="C24" i="10"/>
  <c r="D24" i="10"/>
  <c r="C25" i="10"/>
  <c r="D25" i="10"/>
  <c r="C26" i="10"/>
  <c r="D26" i="10"/>
  <c r="C27" i="10"/>
  <c r="D27" i="10"/>
  <c r="C28" i="10"/>
  <c r="D28" i="10"/>
  <c r="C29" i="10"/>
  <c r="D29" i="10"/>
  <c r="C30" i="10"/>
  <c r="D30" i="10"/>
  <c r="C31" i="10"/>
  <c r="D31" i="10"/>
  <c r="C32" i="10"/>
  <c r="D32" i="10"/>
  <c r="C33" i="10"/>
  <c r="D33" i="10"/>
  <c r="C34" i="10"/>
  <c r="D34" i="10"/>
  <c r="C35" i="10"/>
  <c r="D35" i="10"/>
  <c r="C36" i="10"/>
  <c r="D36" i="10"/>
  <c r="C37" i="10"/>
  <c r="D37" i="10"/>
  <c r="C38" i="10"/>
  <c r="D38" i="10"/>
  <c r="C39" i="10"/>
  <c r="D39" i="10"/>
  <c r="C40" i="10"/>
  <c r="D40" i="10"/>
  <c r="C41" i="10"/>
  <c r="D41" i="10"/>
  <c r="C42" i="10"/>
  <c r="D42" i="10"/>
  <c r="C43" i="10"/>
  <c r="D43" i="10"/>
  <c r="C44" i="10"/>
  <c r="D44" i="10"/>
  <c r="C45" i="10"/>
  <c r="D45" i="10"/>
  <c r="C46" i="10"/>
  <c r="D46" i="10"/>
  <c r="C47" i="10"/>
  <c r="D47" i="10"/>
  <c r="C48" i="10"/>
  <c r="D48" i="10"/>
  <c r="C49" i="10"/>
  <c r="D49" i="10"/>
  <c r="C50" i="10"/>
  <c r="D50" i="10"/>
  <c r="C51" i="10"/>
  <c r="D51" i="10"/>
  <c r="C52" i="10"/>
  <c r="D52" i="10"/>
  <c r="C53" i="10"/>
  <c r="D53" i="10"/>
  <c r="C54" i="10"/>
  <c r="D54" i="10"/>
  <c r="C55" i="10"/>
  <c r="D55" i="10"/>
  <c r="C56" i="10"/>
  <c r="D56" i="10"/>
  <c r="C57" i="10"/>
  <c r="D57" i="10"/>
  <c r="C58" i="10"/>
  <c r="D58" i="10"/>
  <c r="C59" i="10"/>
  <c r="D59" i="10"/>
  <c r="C60" i="10"/>
  <c r="D60" i="10"/>
  <c r="C61" i="10"/>
  <c r="D61" i="10"/>
  <c r="C62" i="10"/>
  <c r="D62" i="10"/>
  <c r="C63" i="10"/>
  <c r="D63" i="10"/>
  <c r="C64" i="10"/>
  <c r="D64" i="10"/>
  <c r="C65" i="10"/>
  <c r="D65" i="10"/>
  <c r="C66" i="10"/>
  <c r="D66" i="10"/>
  <c r="C67" i="10"/>
  <c r="D67" i="10"/>
  <c r="C68" i="10"/>
  <c r="D68" i="10"/>
  <c r="C69" i="10"/>
  <c r="D69" i="10"/>
  <c r="C70" i="10"/>
  <c r="D70" i="10"/>
  <c r="C71" i="10"/>
  <c r="D71" i="10"/>
  <c r="C72" i="10"/>
  <c r="D72" i="10"/>
  <c r="C73" i="10"/>
  <c r="D73" i="10"/>
  <c r="C74" i="10"/>
  <c r="D74" i="10"/>
  <c r="C75" i="10"/>
  <c r="D75" i="10"/>
  <c r="C76" i="10"/>
  <c r="D76" i="10"/>
  <c r="C77" i="10"/>
  <c r="D77" i="10"/>
  <c r="C78" i="10"/>
  <c r="D78" i="10"/>
  <c r="C79" i="10"/>
  <c r="D79" i="10"/>
  <c r="C80" i="10"/>
  <c r="D80" i="10"/>
  <c r="C81" i="10"/>
  <c r="D81" i="10"/>
  <c r="C82" i="10"/>
  <c r="D82" i="10"/>
  <c r="C83" i="10"/>
  <c r="D83" i="10"/>
  <c r="C84" i="10"/>
  <c r="D84" i="10"/>
  <c r="C85" i="10"/>
  <c r="D85" i="10"/>
  <c r="C86" i="10"/>
  <c r="D86" i="10"/>
  <c r="C87" i="10"/>
  <c r="D87" i="10"/>
  <c r="C88" i="10"/>
  <c r="D88" i="10"/>
  <c r="C89" i="10"/>
  <c r="D89" i="10"/>
  <c r="C90" i="10"/>
  <c r="D90" i="10"/>
  <c r="C91" i="10"/>
  <c r="D91" i="10"/>
  <c r="C92" i="10"/>
  <c r="D92" i="10"/>
  <c r="C93" i="10"/>
  <c r="D93" i="10"/>
  <c r="C94" i="10"/>
  <c r="D94" i="10"/>
  <c r="C95" i="10"/>
  <c r="D95" i="10"/>
  <c r="C96" i="10"/>
  <c r="D96" i="10"/>
  <c r="C97" i="10"/>
  <c r="D97" i="10"/>
  <c r="C98" i="10"/>
  <c r="D98" i="10"/>
  <c r="C99" i="10"/>
  <c r="D99" i="10"/>
  <c r="C100" i="10"/>
  <c r="D100" i="10"/>
  <c r="C101" i="10"/>
  <c r="D101" i="10"/>
  <c r="C102" i="10"/>
  <c r="D102" i="10"/>
  <c r="C103" i="10"/>
  <c r="D103" i="10"/>
  <c r="C104" i="10"/>
  <c r="D104" i="10"/>
  <c r="C105" i="10"/>
  <c r="D105" i="10"/>
  <c r="C106" i="10"/>
  <c r="D106" i="10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7" i="9"/>
  <c r="D7" i="9"/>
  <c r="A8" i="8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7" i="6"/>
  <c r="D7" i="6"/>
  <c r="D8" i="6" s="1"/>
  <c r="D7" i="5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H360" i="10"/>
  <c r="H359" i="10"/>
  <c r="I358" i="10"/>
  <c r="I357" i="10"/>
  <c r="H357" i="10"/>
  <c r="H358" i="10"/>
  <c r="H356" i="10"/>
  <c r="F7" i="10"/>
  <c r="E7" i="10"/>
  <c r="D7" i="8"/>
  <c r="D8" i="8" s="1"/>
  <c r="C7" i="8"/>
  <c r="C8" i="8" s="1"/>
  <c r="C9" i="8" s="1"/>
  <c r="C10" i="8" s="1"/>
  <c r="D7" i="7"/>
  <c r="D8" i="7" s="1"/>
  <c r="C7" i="7"/>
  <c r="C8" i="7"/>
  <c r="C9" i="7" s="1"/>
  <c r="C10" i="7" s="1"/>
  <c r="C11" i="7" s="1"/>
  <c r="C12" i="7" s="1"/>
  <c r="C13" i="7" s="1"/>
  <c r="C14" i="7" s="1"/>
  <c r="C15" i="7" s="1"/>
  <c r="C16" i="7" s="1"/>
  <c r="C17" i="7" s="1"/>
  <c r="C18" i="7" s="1"/>
  <c r="C19" i="7" s="1"/>
  <c r="C20" i="7" s="1"/>
  <c r="C21" i="7" s="1"/>
  <c r="C7" i="5"/>
  <c r="U137" i="4"/>
  <c r="V137" i="4"/>
  <c r="W137" i="4"/>
  <c r="X137" i="4"/>
  <c r="Y137" i="4"/>
  <c r="Z137" i="4"/>
  <c r="AA137" i="4"/>
  <c r="AB137" i="4"/>
  <c r="AC137" i="4"/>
  <c r="AD137" i="4"/>
  <c r="AE137" i="4"/>
  <c r="AF137" i="4"/>
  <c r="AG137" i="4"/>
  <c r="AH137" i="4"/>
  <c r="D137" i="4"/>
  <c r="E137" i="4"/>
  <c r="F137" i="4"/>
  <c r="G137" i="4"/>
  <c r="H137" i="4"/>
  <c r="I137" i="4"/>
  <c r="J137" i="4"/>
  <c r="K137" i="4"/>
  <c r="L137" i="4"/>
  <c r="M137" i="4"/>
  <c r="N137" i="4"/>
  <c r="O137" i="4"/>
  <c r="P137" i="4"/>
  <c r="Q137" i="4"/>
  <c r="T137" i="4"/>
  <c r="C137" i="4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AH22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AG25" i="2"/>
  <c r="AH25" i="2"/>
  <c r="T26" i="2"/>
  <c r="U26" i="2"/>
  <c r="V26" i="2"/>
  <c r="W26" i="2"/>
  <c r="X26" i="2"/>
  <c r="Y26" i="2"/>
  <c r="Z26" i="2"/>
  <c r="AA26" i="2"/>
  <c r="AB26" i="2"/>
  <c r="AC26" i="2"/>
  <c r="AD26" i="2"/>
  <c r="AE26" i="2"/>
  <c r="AF26" i="2"/>
  <c r="AG26" i="2"/>
  <c r="AH26" i="2"/>
  <c r="T27" i="2"/>
  <c r="U27" i="2"/>
  <c r="V27" i="2"/>
  <c r="W27" i="2"/>
  <c r="X27" i="2"/>
  <c r="Y27" i="2"/>
  <c r="Z27" i="2"/>
  <c r="AA27" i="2"/>
  <c r="AB27" i="2"/>
  <c r="AC27" i="2"/>
  <c r="AD27" i="2"/>
  <c r="AE27" i="2"/>
  <c r="AF27" i="2"/>
  <c r="AG27" i="2"/>
  <c r="AH27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T31" i="2"/>
  <c r="U31" i="2"/>
  <c r="V31" i="2"/>
  <c r="W31" i="2"/>
  <c r="X31" i="2"/>
  <c r="Y31" i="2"/>
  <c r="Z31" i="2"/>
  <c r="AA31" i="2"/>
  <c r="AB31" i="2"/>
  <c r="AC31" i="2"/>
  <c r="AD31" i="2"/>
  <c r="AE31" i="2"/>
  <c r="AF31" i="2"/>
  <c r="AG31" i="2"/>
  <c r="AH31" i="2"/>
  <c r="T32" i="2"/>
  <c r="U32" i="2"/>
  <c r="V32" i="2"/>
  <c r="W32" i="2"/>
  <c r="X32" i="2"/>
  <c r="Y32" i="2"/>
  <c r="Z32" i="2"/>
  <c r="AA32" i="2"/>
  <c r="AB32" i="2"/>
  <c r="AC32" i="2"/>
  <c r="AD32" i="2"/>
  <c r="AE32" i="2"/>
  <c r="AF32" i="2"/>
  <c r="AG32" i="2"/>
  <c r="AH32" i="2"/>
  <c r="T33" i="2"/>
  <c r="U33" i="2"/>
  <c r="V33" i="2"/>
  <c r="W33" i="2"/>
  <c r="X33" i="2"/>
  <c r="Y33" i="2"/>
  <c r="Z33" i="2"/>
  <c r="AA33" i="2"/>
  <c r="AB33" i="2"/>
  <c r="AC33" i="2"/>
  <c r="AD33" i="2"/>
  <c r="AE33" i="2"/>
  <c r="AF33" i="2"/>
  <c r="AG33" i="2"/>
  <c r="AH33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AG34" i="2"/>
  <c r="AH34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AH37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AH39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T42" i="2"/>
  <c r="U42" i="2"/>
  <c r="V42" i="2"/>
  <c r="W42" i="2"/>
  <c r="X42" i="2"/>
  <c r="Y42" i="2"/>
  <c r="Z42" i="2"/>
  <c r="AA42" i="2"/>
  <c r="AB42" i="2"/>
  <c r="AC42" i="2"/>
  <c r="AD42" i="2"/>
  <c r="AE42" i="2"/>
  <c r="AF42" i="2"/>
  <c r="AG42" i="2"/>
  <c r="AH42" i="2"/>
  <c r="T43" i="2"/>
  <c r="U43" i="2"/>
  <c r="V43" i="2"/>
  <c r="W43" i="2"/>
  <c r="X43" i="2"/>
  <c r="Y43" i="2"/>
  <c r="Z43" i="2"/>
  <c r="AA43" i="2"/>
  <c r="AB43" i="2"/>
  <c r="AC43" i="2"/>
  <c r="AD43" i="2"/>
  <c r="AE43" i="2"/>
  <c r="AF43" i="2"/>
  <c r="AG43" i="2"/>
  <c r="AH43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AG44" i="2"/>
  <c r="AH44" i="2"/>
  <c r="T45" i="2"/>
  <c r="U45" i="2"/>
  <c r="V45" i="2"/>
  <c r="W45" i="2"/>
  <c r="X45" i="2"/>
  <c r="Y45" i="2"/>
  <c r="Z45" i="2"/>
  <c r="AA45" i="2"/>
  <c r="AB45" i="2"/>
  <c r="AC45" i="2"/>
  <c r="AD45" i="2"/>
  <c r="AE45" i="2"/>
  <c r="AF45" i="2"/>
  <c r="AG45" i="2"/>
  <c r="AH45" i="2"/>
  <c r="U46" i="2"/>
  <c r="V46" i="2"/>
  <c r="W46" i="2"/>
  <c r="X46" i="2"/>
  <c r="Y46" i="2"/>
  <c r="Z46" i="2"/>
  <c r="AA46" i="2"/>
  <c r="AB46" i="2"/>
  <c r="AC46" i="2"/>
  <c r="AD46" i="2"/>
  <c r="AE46" i="2"/>
  <c r="AF46" i="2"/>
  <c r="AG46" i="2"/>
  <c r="AH46" i="2"/>
  <c r="V47" i="2"/>
  <c r="W47" i="2"/>
  <c r="X47" i="2"/>
  <c r="Y47" i="2"/>
  <c r="Z47" i="2"/>
  <c r="AA47" i="2"/>
  <c r="AB47" i="2"/>
  <c r="AC47" i="2"/>
  <c r="AD47" i="2"/>
  <c r="AE47" i="2"/>
  <c r="AF47" i="2"/>
  <c r="AG47" i="2"/>
  <c r="AH47" i="2"/>
  <c r="W48" i="2"/>
  <c r="X48" i="2"/>
  <c r="Y48" i="2"/>
  <c r="Z48" i="2"/>
  <c r="AA48" i="2"/>
  <c r="AB48" i="2"/>
  <c r="AC48" i="2"/>
  <c r="AD48" i="2"/>
  <c r="AE48" i="2"/>
  <c r="AF48" i="2"/>
  <c r="AG48" i="2"/>
  <c r="AH48" i="2"/>
  <c r="X49" i="2"/>
  <c r="Y49" i="2"/>
  <c r="Z49" i="2"/>
  <c r="AA49" i="2"/>
  <c r="AB49" i="2"/>
  <c r="AC49" i="2"/>
  <c r="AD49" i="2"/>
  <c r="AE49" i="2"/>
  <c r="AF49" i="2"/>
  <c r="AG49" i="2"/>
  <c r="AH49" i="2"/>
  <c r="Y50" i="2"/>
  <c r="Z50" i="2"/>
  <c r="AA50" i="2"/>
  <c r="AB50" i="2"/>
  <c r="AC50" i="2"/>
  <c r="AD50" i="2"/>
  <c r="AE50" i="2"/>
  <c r="AF50" i="2"/>
  <c r="AG50" i="2"/>
  <c r="AH50" i="2"/>
  <c r="Z51" i="2"/>
  <c r="AA51" i="2"/>
  <c r="AB51" i="2"/>
  <c r="AC51" i="2"/>
  <c r="AD51" i="2"/>
  <c r="AE51" i="2"/>
  <c r="AF51" i="2"/>
  <c r="AG51" i="2"/>
  <c r="AH51" i="2"/>
  <c r="AA52" i="2"/>
  <c r="AB52" i="2"/>
  <c r="AC52" i="2"/>
  <c r="AD52" i="2"/>
  <c r="AE52" i="2"/>
  <c r="AF52" i="2"/>
  <c r="AG52" i="2"/>
  <c r="AH52" i="2"/>
  <c r="AB53" i="2"/>
  <c r="AC53" i="2"/>
  <c r="AD53" i="2"/>
  <c r="AE53" i="2"/>
  <c r="AF53" i="2"/>
  <c r="AG53" i="2"/>
  <c r="AH53" i="2"/>
  <c r="AC54" i="2"/>
  <c r="AD54" i="2"/>
  <c r="AE54" i="2"/>
  <c r="AF54" i="2"/>
  <c r="AG54" i="2"/>
  <c r="AH54" i="2"/>
  <c r="AD55" i="2"/>
  <c r="AE55" i="2"/>
  <c r="AF55" i="2"/>
  <c r="AG55" i="2"/>
  <c r="AH55" i="2"/>
  <c r="AE56" i="2"/>
  <c r="AF56" i="2"/>
  <c r="AG56" i="2"/>
  <c r="AH56" i="2"/>
  <c r="AF57" i="2"/>
  <c r="AG57" i="2"/>
  <c r="AH57" i="2"/>
  <c r="AG58" i="2"/>
  <c r="AH58" i="2"/>
  <c r="AH59" i="2"/>
  <c r="T95" i="2"/>
  <c r="X99" i="2"/>
  <c r="AB103" i="2"/>
  <c r="AF107" i="2"/>
  <c r="U112" i="2"/>
  <c r="AE112" i="2"/>
  <c r="AH112" i="2"/>
  <c r="X113" i="2"/>
  <c r="AF113" i="2"/>
  <c r="Y114" i="2"/>
  <c r="AG114" i="2"/>
  <c r="Z115" i="2"/>
  <c r="AH115" i="2"/>
  <c r="AA116" i="2"/>
  <c r="T117" i="2"/>
  <c r="AB117" i="2"/>
  <c r="U118" i="2"/>
  <c r="V119" i="2"/>
  <c r="W120" i="2"/>
  <c r="AE120" i="2"/>
  <c r="AH120" i="2"/>
  <c r="X121" i="2"/>
  <c r="AF121" i="2"/>
  <c r="Y122" i="2"/>
  <c r="AG122" i="2"/>
  <c r="Z123" i="2"/>
  <c r="AH123" i="2"/>
  <c r="AA124" i="2"/>
  <c r="T125" i="2"/>
  <c r="AB125" i="2"/>
  <c r="AF5" i="2"/>
  <c r="AG5" i="2"/>
  <c r="AH5" i="2"/>
  <c r="AF6" i="2"/>
  <c r="AG6" i="2"/>
  <c r="AH6" i="2"/>
  <c r="AF7" i="2"/>
  <c r="AG7" i="2"/>
  <c r="AH7" i="2"/>
  <c r="AF8" i="2"/>
  <c r="AG8" i="2"/>
  <c r="AH8" i="2"/>
  <c r="AF9" i="2"/>
  <c r="AG9" i="2"/>
  <c r="AH9" i="2"/>
  <c r="AF10" i="2"/>
  <c r="AG10" i="2"/>
  <c r="AH10" i="2"/>
  <c r="AF11" i="2"/>
  <c r="AG11" i="2"/>
  <c r="AH11" i="2"/>
  <c r="AF12" i="2"/>
  <c r="AG12" i="2"/>
  <c r="AH12" i="2"/>
  <c r="AF13" i="2"/>
  <c r="AG13" i="2"/>
  <c r="AH13" i="2"/>
  <c r="AF14" i="2"/>
  <c r="AG14" i="2"/>
  <c r="AH14" i="2"/>
  <c r="AF15" i="2"/>
  <c r="AG15" i="2"/>
  <c r="AH15" i="2"/>
  <c r="AF16" i="2"/>
  <c r="AG16" i="2"/>
  <c r="AH16" i="2"/>
  <c r="AF17" i="2"/>
  <c r="AG17" i="2"/>
  <c r="AH17" i="2"/>
  <c r="AF18" i="2"/>
  <c r="AG18" i="2"/>
  <c r="AH18" i="2"/>
  <c r="AF19" i="2"/>
  <c r="AG19" i="2"/>
  <c r="AH19" i="2"/>
  <c r="AF20" i="2"/>
  <c r="AG20" i="2"/>
  <c r="AH20" i="2"/>
  <c r="T5" i="2"/>
  <c r="U5" i="2"/>
  <c r="V5" i="2"/>
  <c r="W5" i="2"/>
  <c r="X5" i="2"/>
  <c r="Y5" i="2"/>
  <c r="Z5" i="2"/>
  <c r="AA5" i="2"/>
  <c r="AB5" i="2"/>
  <c r="AC5" i="2"/>
  <c r="AD5" i="2"/>
  <c r="AE5" i="2"/>
  <c r="T6" i="2"/>
  <c r="U6" i="2"/>
  <c r="V6" i="2"/>
  <c r="W6" i="2"/>
  <c r="X6" i="2"/>
  <c r="Y6" i="2"/>
  <c r="Z6" i="2"/>
  <c r="AA6" i="2"/>
  <c r="AB6" i="2"/>
  <c r="AC6" i="2"/>
  <c r="AD6" i="2"/>
  <c r="AE6" i="2"/>
  <c r="T7" i="2"/>
  <c r="U7" i="2"/>
  <c r="V7" i="2"/>
  <c r="W7" i="2"/>
  <c r="X7" i="2"/>
  <c r="Y7" i="2"/>
  <c r="Z7" i="2"/>
  <c r="AA7" i="2"/>
  <c r="AB7" i="2"/>
  <c r="AC7" i="2"/>
  <c r="AD7" i="2"/>
  <c r="AE7" i="2"/>
  <c r="T8" i="2"/>
  <c r="U8" i="2"/>
  <c r="V8" i="2"/>
  <c r="W8" i="2"/>
  <c r="X8" i="2"/>
  <c r="Y8" i="2"/>
  <c r="Z8" i="2"/>
  <c r="AA8" i="2"/>
  <c r="AB8" i="2"/>
  <c r="AC8" i="2"/>
  <c r="AD8" i="2"/>
  <c r="AE8" i="2"/>
  <c r="T9" i="2"/>
  <c r="U9" i="2"/>
  <c r="V9" i="2"/>
  <c r="W9" i="2"/>
  <c r="X9" i="2"/>
  <c r="Y9" i="2"/>
  <c r="Z9" i="2"/>
  <c r="AA9" i="2"/>
  <c r="AB9" i="2"/>
  <c r="AC9" i="2"/>
  <c r="AD9" i="2"/>
  <c r="AE9" i="2"/>
  <c r="T10" i="2"/>
  <c r="U10" i="2"/>
  <c r="V10" i="2"/>
  <c r="W10" i="2"/>
  <c r="X10" i="2"/>
  <c r="Y10" i="2"/>
  <c r="Z10" i="2"/>
  <c r="AA10" i="2"/>
  <c r="AB10" i="2"/>
  <c r="AC10" i="2"/>
  <c r="AD10" i="2"/>
  <c r="AE10" i="2"/>
  <c r="T11" i="2"/>
  <c r="U11" i="2"/>
  <c r="V11" i="2"/>
  <c r="W11" i="2"/>
  <c r="X11" i="2"/>
  <c r="Y11" i="2"/>
  <c r="Z11" i="2"/>
  <c r="AA11" i="2"/>
  <c r="AB11" i="2"/>
  <c r="AC11" i="2"/>
  <c r="AD11" i="2"/>
  <c r="AE11" i="2"/>
  <c r="T12" i="2"/>
  <c r="U12" i="2"/>
  <c r="V12" i="2"/>
  <c r="W12" i="2"/>
  <c r="X12" i="2"/>
  <c r="Y12" i="2"/>
  <c r="Z12" i="2"/>
  <c r="AA12" i="2"/>
  <c r="AB12" i="2"/>
  <c r="AC12" i="2"/>
  <c r="AD12" i="2"/>
  <c r="AE12" i="2"/>
  <c r="T13" i="2"/>
  <c r="U13" i="2"/>
  <c r="V13" i="2"/>
  <c r="W13" i="2"/>
  <c r="X13" i="2"/>
  <c r="Y13" i="2"/>
  <c r="Z13" i="2"/>
  <c r="AA13" i="2"/>
  <c r="AB13" i="2"/>
  <c r="AC13" i="2"/>
  <c r="AD13" i="2"/>
  <c r="AE13" i="2"/>
  <c r="T14" i="2"/>
  <c r="U14" i="2"/>
  <c r="V14" i="2"/>
  <c r="W14" i="2"/>
  <c r="X14" i="2"/>
  <c r="Y14" i="2"/>
  <c r="Z14" i="2"/>
  <c r="AA14" i="2"/>
  <c r="AB14" i="2"/>
  <c r="AC14" i="2"/>
  <c r="AD14" i="2"/>
  <c r="AE14" i="2"/>
  <c r="T15" i="2"/>
  <c r="U15" i="2"/>
  <c r="V15" i="2"/>
  <c r="W15" i="2"/>
  <c r="X15" i="2"/>
  <c r="Y15" i="2"/>
  <c r="Z15" i="2"/>
  <c r="AA15" i="2"/>
  <c r="AB15" i="2"/>
  <c r="AC15" i="2"/>
  <c r="AD15" i="2"/>
  <c r="AE15" i="2"/>
  <c r="T16" i="2"/>
  <c r="U16" i="2"/>
  <c r="V16" i="2"/>
  <c r="W16" i="2"/>
  <c r="X16" i="2"/>
  <c r="Y16" i="2"/>
  <c r="Z16" i="2"/>
  <c r="AA16" i="2"/>
  <c r="AB16" i="2"/>
  <c r="AC16" i="2"/>
  <c r="AD16" i="2"/>
  <c r="AE16" i="2"/>
  <c r="T17" i="2"/>
  <c r="U17" i="2"/>
  <c r="V17" i="2"/>
  <c r="W17" i="2"/>
  <c r="X17" i="2"/>
  <c r="Y17" i="2"/>
  <c r="Z17" i="2"/>
  <c r="AA17" i="2"/>
  <c r="AB17" i="2"/>
  <c r="AC17" i="2"/>
  <c r="AD17" i="2"/>
  <c r="AE17" i="2"/>
  <c r="T18" i="2"/>
  <c r="U18" i="2"/>
  <c r="V18" i="2"/>
  <c r="W18" i="2"/>
  <c r="X18" i="2"/>
  <c r="Y18" i="2"/>
  <c r="Z18" i="2"/>
  <c r="AA18" i="2"/>
  <c r="AB18" i="2"/>
  <c r="AC18" i="2"/>
  <c r="AD18" i="2"/>
  <c r="AE18" i="2"/>
  <c r="T19" i="2"/>
  <c r="U19" i="2"/>
  <c r="V19" i="2"/>
  <c r="W19" i="2"/>
  <c r="X19" i="2"/>
  <c r="Y19" i="2"/>
  <c r="Z19" i="2"/>
  <c r="AA19" i="2"/>
  <c r="AB19" i="2"/>
  <c r="AC19" i="2"/>
  <c r="AD19" i="2"/>
  <c r="AE19" i="2"/>
  <c r="T20" i="2"/>
  <c r="U20" i="2"/>
  <c r="V20" i="2"/>
  <c r="W20" i="2"/>
  <c r="X20" i="2"/>
  <c r="Y20" i="2"/>
  <c r="Z20" i="2"/>
  <c r="AA20" i="2"/>
  <c r="AB20" i="2"/>
  <c r="AC20" i="2"/>
  <c r="AD20" i="2"/>
  <c r="AE20" i="2"/>
  <c r="V4" i="2"/>
  <c r="AA4" i="2"/>
  <c r="G136" i="1"/>
  <c r="H136" i="1"/>
  <c r="J136" i="1"/>
  <c r="K136" i="1"/>
  <c r="M136" i="1"/>
  <c r="N136" i="1"/>
  <c r="P136" i="1"/>
  <c r="Q136" i="1"/>
  <c r="S136" i="1"/>
  <c r="T136" i="1"/>
  <c r="V136" i="1"/>
  <c r="W136" i="1"/>
  <c r="Y136" i="1"/>
  <c r="Z136" i="1"/>
  <c r="AB136" i="1"/>
  <c r="AC136" i="1"/>
  <c r="AE136" i="1"/>
  <c r="AF136" i="1"/>
  <c r="AH136" i="1"/>
  <c r="AI136" i="1"/>
  <c r="AK136" i="1"/>
  <c r="AL136" i="1"/>
  <c r="AN136" i="1"/>
  <c r="AO136" i="1"/>
  <c r="AQ136" i="1"/>
  <c r="AR136" i="1"/>
  <c r="AT136" i="1"/>
  <c r="AU136" i="1"/>
  <c r="AV60" i="1"/>
  <c r="AH60" i="2" s="1"/>
  <c r="AV61" i="1"/>
  <c r="AH61" i="2" s="1"/>
  <c r="AV62" i="1"/>
  <c r="AH62" i="2" s="1"/>
  <c r="AV63" i="1"/>
  <c r="AH63" i="2" s="1"/>
  <c r="AV64" i="1"/>
  <c r="AH64" i="2" s="1"/>
  <c r="AV65" i="1"/>
  <c r="AH65" i="2" s="1"/>
  <c r="AV66" i="1"/>
  <c r="AH66" i="2" s="1"/>
  <c r="AV67" i="1"/>
  <c r="AH67" i="2" s="1"/>
  <c r="AV68" i="1"/>
  <c r="AH68" i="2" s="1"/>
  <c r="AV69" i="1"/>
  <c r="AH69" i="2" s="1"/>
  <c r="AV70" i="1"/>
  <c r="AH70" i="2" s="1"/>
  <c r="AV71" i="1"/>
  <c r="AH71" i="2" s="1"/>
  <c r="AV72" i="1"/>
  <c r="AH72" i="2" s="1"/>
  <c r="AV73" i="1"/>
  <c r="AH73" i="2" s="1"/>
  <c r="AV74" i="1"/>
  <c r="AH74" i="2" s="1"/>
  <c r="AV75" i="1"/>
  <c r="AH75" i="2" s="1"/>
  <c r="AV76" i="1"/>
  <c r="AH76" i="2" s="1"/>
  <c r="AV77" i="1"/>
  <c r="AH77" i="2" s="1"/>
  <c r="AV78" i="1"/>
  <c r="AH78" i="2" s="1"/>
  <c r="AV79" i="1"/>
  <c r="AH79" i="2" s="1"/>
  <c r="AV80" i="1"/>
  <c r="AH80" i="2" s="1"/>
  <c r="AV81" i="1"/>
  <c r="AH81" i="2" s="1"/>
  <c r="AV82" i="1"/>
  <c r="AH82" i="2" s="1"/>
  <c r="AV83" i="1"/>
  <c r="AH83" i="2" s="1"/>
  <c r="AV84" i="1"/>
  <c r="AH84" i="2" s="1"/>
  <c r="AV85" i="1"/>
  <c r="AH85" i="2" s="1"/>
  <c r="AV86" i="1"/>
  <c r="AH86" i="2" s="1"/>
  <c r="AV87" i="1"/>
  <c r="AH87" i="2" s="1"/>
  <c r="AV88" i="1"/>
  <c r="AH88" i="2" s="1"/>
  <c r="AV89" i="1"/>
  <c r="AH89" i="2" s="1"/>
  <c r="AV90" i="1"/>
  <c r="AH90" i="2" s="1"/>
  <c r="AV91" i="1"/>
  <c r="AH91" i="2" s="1"/>
  <c r="AV92" i="1"/>
  <c r="AH92" i="2" s="1"/>
  <c r="AV93" i="1"/>
  <c r="AH93" i="2" s="1"/>
  <c r="AV94" i="1"/>
  <c r="AH94" i="2" s="1"/>
  <c r="AV95" i="1"/>
  <c r="AH95" i="2" s="1"/>
  <c r="AV96" i="1"/>
  <c r="AH96" i="2" s="1"/>
  <c r="AV97" i="1"/>
  <c r="AH97" i="2" s="1"/>
  <c r="AV98" i="1"/>
  <c r="AH98" i="2" s="1"/>
  <c r="AV99" i="1"/>
  <c r="AH99" i="2" s="1"/>
  <c r="AV100" i="1"/>
  <c r="AH100" i="2" s="1"/>
  <c r="AV101" i="1"/>
  <c r="AH101" i="2" s="1"/>
  <c r="AV102" i="1"/>
  <c r="AH102" i="2" s="1"/>
  <c r="AV103" i="1"/>
  <c r="AH103" i="2" s="1"/>
  <c r="AV104" i="1"/>
  <c r="AH104" i="2" s="1"/>
  <c r="AV105" i="1"/>
  <c r="AH105" i="2" s="1"/>
  <c r="AV106" i="1"/>
  <c r="AH106" i="2" s="1"/>
  <c r="AV107" i="1"/>
  <c r="AH107" i="2" s="1"/>
  <c r="AV108" i="1"/>
  <c r="AH108" i="2" s="1"/>
  <c r="AV109" i="1"/>
  <c r="AH109" i="2" s="1"/>
  <c r="AV110" i="1"/>
  <c r="AH110" i="2" s="1"/>
  <c r="AV111" i="1"/>
  <c r="AH111" i="2" s="1"/>
  <c r="AV112" i="1"/>
  <c r="AV113" i="1"/>
  <c r="AH113" i="2" s="1"/>
  <c r="AV114" i="1"/>
  <c r="AH114" i="2" s="1"/>
  <c r="AV115" i="1"/>
  <c r="AV116" i="1"/>
  <c r="AH116" i="2" s="1"/>
  <c r="AV117" i="1"/>
  <c r="AH117" i="2" s="1"/>
  <c r="AV118" i="1"/>
  <c r="AH118" i="2" s="1"/>
  <c r="AV119" i="1"/>
  <c r="AH119" i="2" s="1"/>
  <c r="AV120" i="1"/>
  <c r="AV121" i="1"/>
  <c r="AH121" i="2" s="1"/>
  <c r="AV122" i="1"/>
  <c r="AH122" i="2" s="1"/>
  <c r="AV123" i="1"/>
  <c r="AV124" i="1"/>
  <c r="AH124" i="2" s="1"/>
  <c r="AV125" i="1"/>
  <c r="AH125" i="2" s="1"/>
  <c r="AV126" i="1"/>
  <c r="AH126" i="2" s="1"/>
  <c r="AV127" i="1"/>
  <c r="AH127" i="2" s="1"/>
  <c r="AV128" i="1"/>
  <c r="AH128" i="2" s="1"/>
  <c r="AV129" i="1"/>
  <c r="AH129" i="2" s="1"/>
  <c r="AV130" i="1"/>
  <c r="AH130" i="2" s="1"/>
  <c r="AV131" i="1"/>
  <c r="AH131" i="2" s="1"/>
  <c r="AV132" i="1"/>
  <c r="AH132" i="2" s="1"/>
  <c r="AV133" i="1"/>
  <c r="AH133" i="2" s="1"/>
  <c r="AV134" i="1"/>
  <c r="AH134" i="2" s="1"/>
  <c r="AV4" i="1"/>
  <c r="AV136" i="1" s="1"/>
  <c r="AS59" i="1"/>
  <c r="AG59" i="2" s="1"/>
  <c r="AS60" i="1"/>
  <c r="AG60" i="2" s="1"/>
  <c r="AS61" i="1"/>
  <c r="AG61" i="2" s="1"/>
  <c r="AS62" i="1"/>
  <c r="AG62" i="2" s="1"/>
  <c r="AS63" i="1"/>
  <c r="AG63" i="2" s="1"/>
  <c r="AS64" i="1"/>
  <c r="AG64" i="2" s="1"/>
  <c r="AS65" i="1"/>
  <c r="AG65" i="2" s="1"/>
  <c r="AS66" i="1"/>
  <c r="AG66" i="2" s="1"/>
  <c r="AS67" i="1"/>
  <c r="AG67" i="2" s="1"/>
  <c r="AS68" i="1"/>
  <c r="AG68" i="2" s="1"/>
  <c r="AS69" i="1"/>
  <c r="AG69" i="2" s="1"/>
  <c r="AS70" i="1"/>
  <c r="AG70" i="2" s="1"/>
  <c r="AS71" i="1"/>
  <c r="AG71" i="2" s="1"/>
  <c r="AS72" i="1"/>
  <c r="AG72" i="2" s="1"/>
  <c r="AS73" i="1"/>
  <c r="AG73" i="2" s="1"/>
  <c r="AS74" i="1"/>
  <c r="AG74" i="2" s="1"/>
  <c r="AS75" i="1"/>
  <c r="AG75" i="2" s="1"/>
  <c r="AS76" i="1"/>
  <c r="AG76" i="2" s="1"/>
  <c r="AS77" i="1"/>
  <c r="AG77" i="2" s="1"/>
  <c r="AS78" i="1"/>
  <c r="AG78" i="2" s="1"/>
  <c r="AS79" i="1"/>
  <c r="AG79" i="2" s="1"/>
  <c r="AS80" i="1"/>
  <c r="AG80" i="2" s="1"/>
  <c r="AS81" i="1"/>
  <c r="AG81" i="2" s="1"/>
  <c r="AS82" i="1"/>
  <c r="AG82" i="2" s="1"/>
  <c r="AS83" i="1"/>
  <c r="AG83" i="2" s="1"/>
  <c r="AS84" i="1"/>
  <c r="AG84" i="2" s="1"/>
  <c r="AS85" i="1"/>
  <c r="AG85" i="2" s="1"/>
  <c r="AS86" i="1"/>
  <c r="AG86" i="2" s="1"/>
  <c r="AS87" i="1"/>
  <c r="AG87" i="2" s="1"/>
  <c r="AS88" i="1"/>
  <c r="AG88" i="2" s="1"/>
  <c r="AS89" i="1"/>
  <c r="AG89" i="2" s="1"/>
  <c r="AS90" i="1"/>
  <c r="AG90" i="2" s="1"/>
  <c r="AS91" i="1"/>
  <c r="AG91" i="2" s="1"/>
  <c r="AS92" i="1"/>
  <c r="AG92" i="2" s="1"/>
  <c r="AS93" i="1"/>
  <c r="AG93" i="2" s="1"/>
  <c r="AS94" i="1"/>
  <c r="AG94" i="2" s="1"/>
  <c r="AS95" i="1"/>
  <c r="AG95" i="2" s="1"/>
  <c r="AS96" i="1"/>
  <c r="AG96" i="2" s="1"/>
  <c r="AS97" i="1"/>
  <c r="AG97" i="2" s="1"/>
  <c r="AS98" i="1"/>
  <c r="AG98" i="2" s="1"/>
  <c r="AS99" i="1"/>
  <c r="AG99" i="2" s="1"/>
  <c r="AS100" i="1"/>
  <c r="AG100" i="2" s="1"/>
  <c r="AS101" i="1"/>
  <c r="AG101" i="2" s="1"/>
  <c r="AS102" i="1"/>
  <c r="AG102" i="2" s="1"/>
  <c r="AS103" i="1"/>
  <c r="AG103" i="2" s="1"/>
  <c r="AS104" i="1"/>
  <c r="AG104" i="2" s="1"/>
  <c r="AS105" i="1"/>
  <c r="AG105" i="2" s="1"/>
  <c r="AS106" i="1"/>
  <c r="AG106" i="2" s="1"/>
  <c r="AS107" i="1"/>
  <c r="AG107" i="2" s="1"/>
  <c r="AS108" i="1"/>
  <c r="AG108" i="2" s="1"/>
  <c r="AS109" i="1"/>
  <c r="AG109" i="2" s="1"/>
  <c r="AS110" i="1"/>
  <c r="AG110" i="2" s="1"/>
  <c r="AS111" i="1"/>
  <c r="AG111" i="2" s="1"/>
  <c r="AS112" i="1"/>
  <c r="AG112" i="2" s="1"/>
  <c r="AS113" i="1"/>
  <c r="AG113" i="2" s="1"/>
  <c r="AS114" i="1"/>
  <c r="AS115" i="1"/>
  <c r="AG115" i="2" s="1"/>
  <c r="AS116" i="1"/>
  <c r="AG116" i="2" s="1"/>
  <c r="AS117" i="1"/>
  <c r="AG117" i="2" s="1"/>
  <c r="AS118" i="1"/>
  <c r="AG118" i="2" s="1"/>
  <c r="AS119" i="1"/>
  <c r="AG119" i="2" s="1"/>
  <c r="AS120" i="1"/>
  <c r="AG120" i="2" s="1"/>
  <c r="AS121" i="1"/>
  <c r="AG121" i="2" s="1"/>
  <c r="AS122" i="1"/>
  <c r="AS123" i="1"/>
  <c r="AG123" i="2" s="1"/>
  <c r="AS124" i="1"/>
  <c r="AG124" i="2" s="1"/>
  <c r="AS125" i="1"/>
  <c r="AG125" i="2" s="1"/>
  <c r="AS126" i="1"/>
  <c r="AG126" i="2" s="1"/>
  <c r="AS127" i="1"/>
  <c r="AG127" i="2" s="1"/>
  <c r="AS128" i="1"/>
  <c r="AG128" i="2" s="1"/>
  <c r="AS129" i="1"/>
  <c r="AG129" i="2" s="1"/>
  <c r="AS130" i="1"/>
  <c r="AG130" i="2" s="1"/>
  <c r="AS131" i="1"/>
  <c r="AG131" i="2" s="1"/>
  <c r="AS132" i="1"/>
  <c r="AG132" i="2" s="1"/>
  <c r="AS133" i="1"/>
  <c r="AG133" i="2" s="1"/>
  <c r="AS134" i="1"/>
  <c r="AG134" i="2" s="1"/>
  <c r="AS4" i="1"/>
  <c r="AG4" i="2" s="1"/>
  <c r="AP58" i="1"/>
  <c r="AF58" i="2" s="1"/>
  <c r="AP59" i="1"/>
  <c r="AF59" i="2" s="1"/>
  <c r="AP60" i="1"/>
  <c r="AF60" i="2" s="1"/>
  <c r="AP61" i="1"/>
  <c r="AF61" i="2" s="1"/>
  <c r="AP62" i="1"/>
  <c r="AF62" i="2" s="1"/>
  <c r="AP63" i="1"/>
  <c r="AF63" i="2" s="1"/>
  <c r="AP64" i="1"/>
  <c r="AF64" i="2" s="1"/>
  <c r="AP65" i="1"/>
  <c r="AF65" i="2" s="1"/>
  <c r="AP66" i="1"/>
  <c r="AF66" i="2" s="1"/>
  <c r="AP67" i="1"/>
  <c r="AF67" i="2" s="1"/>
  <c r="AP68" i="1"/>
  <c r="AF68" i="2" s="1"/>
  <c r="AP69" i="1"/>
  <c r="AF69" i="2" s="1"/>
  <c r="AP70" i="1"/>
  <c r="AF70" i="2" s="1"/>
  <c r="AP71" i="1"/>
  <c r="AF71" i="2" s="1"/>
  <c r="AP72" i="1"/>
  <c r="AF72" i="2" s="1"/>
  <c r="AP73" i="1"/>
  <c r="AF73" i="2" s="1"/>
  <c r="AP74" i="1"/>
  <c r="AF74" i="2" s="1"/>
  <c r="AP75" i="1"/>
  <c r="AF75" i="2" s="1"/>
  <c r="AP76" i="1"/>
  <c r="AF76" i="2" s="1"/>
  <c r="AP77" i="1"/>
  <c r="AF77" i="2" s="1"/>
  <c r="AP78" i="1"/>
  <c r="AF78" i="2" s="1"/>
  <c r="AP79" i="1"/>
  <c r="AF79" i="2" s="1"/>
  <c r="AP80" i="1"/>
  <c r="AF80" i="2" s="1"/>
  <c r="AP81" i="1"/>
  <c r="AF81" i="2" s="1"/>
  <c r="AP82" i="1"/>
  <c r="AF82" i="2" s="1"/>
  <c r="AP83" i="1"/>
  <c r="AF83" i="2" s="1"/>
  <c r="AP84" i="1"/>
  <c r="AF84" i="2" s="1"/>
  <c r="AP85" i="1"/>
  <c r="AF85" i="2" s="1"/>
  <c r="AP86" i="1"/>
  <c r="AF86" i="2" s="1"/>
  <c r="AP87" i="1"/>
  <c r="AF87" i="2" s="1"/>
  <c r="AP88" i="1"/>
  <c r="AF88" i="2" s="1"/>
  <c r="AP89" i="1"/>
  <c r="AF89" i="2" s="1"/>
  <c r="AP90" i="1"/>
  <c r="AF90" i="2" s="1"/>
  <c r="AP91" i="1"/>
  <c r="AF91" i="2" s="1"/>
  <c r="AP92" i="1"/>
  <c r="AF92" i="2" s="1"/>
  <c r="AP93" i="1"/>
  <c r="AF93" i="2" s="1"/>
  <c r="AP94" i="1"/>
  <c r="AF94" i="2" s="1"/>
  <c r="AP95" i="1"/>
  <c r="AF95" i="2" s="1"/>
  <c r="AP96" i="1"/>
  <c r="AF96" i="2" s="1"/>
  <c r="AP97" i="1"/>
  <c r="AF97" i="2" s="1"/>
  <c r="AP98" i="1"/>
  <c r="AF98" i="2" s="1"/>
  <c r="AP99" i="1"/>
  <c r="AF99" i="2" s="1"/>
  <c r="AP100" i="1"/>
  <c r="AF100" i="2" s="1"/>
  <c r="AP101" i="1"/>
  <c r="AF101" i="2" s="1"/>
  <c r="AP102" i="1"/>
  <c r="AF102" i="2" s="1"/>
  <c r="AP103" i="1"/>
  <c r="AF103" i="2" s="1"/>
  <c r="AP104" i="1"/>
  <c r="AF104" i="2" s="1"/>
  <c r="AP105" i="1"/>
  <c r="AF105" i="2" s="1"/>
  <c r="AP106" i="1"/>
  <c r="AF106" i="2" s="1"/>
  <c r="AP107" i="1"/>
  <c r="AP108" i="1"/>
  <c r="AF108" i="2" s="1"/>
  <c r="AP109" i="1"/>
  <c r="AF109" i="2" s="1"/>
  <c r="AP110" i="1"/>
  <c r="AF110" i="2" s="1"/>
  <c r="AP111" i="1"/>
  <c r="AF111" i="2" s="1"/>
  <c r="AP112" i="1"/>
  <c r="AF112" i="2" s="1"/>
  <c r="AP113" i="1"/>
  <c r="AP114" i="1"/>
  <c r="AF114" i="2" s="1"/>
  <c r="AP115" i="1"/>
  <c r="AF115" i="2" s="1"/>
  <c r="AP116" i="1"/>
  <c r="AF116" i="2" s="1"/>
  <c r="AP117" i="1"/>
  <c r="AF117" i="2" s="1"/>
  <c r="AP118" i="1"/>
  <c r="AF118" i="2" s="1"/>
  <c r="AP119" i="1"/>
  <c r="AF119" i="2" s="1"/>
  <c r="AP120" i="1"/>
  <c r="AF120" i="2" s="1"/>
  <c r="AP121" i="1"/>
  <c r="AP122" i="1"/>
  <c r="AF122" i="2" s="1"/>
  <c r="AP123" i="1"/>
  <c r="AF123" i="2" s="1"/>
  <c r="AP124" i="1"/>
  <c r="AF124" i="2" s="1"/>
  <c r="AP125" i="1"/>
  <c r="AF125" i="2" s="1"/>
  <c r="AP126" i="1"/>
  <c r="AF126" i="2" s="1"/>
  <c r="AP127" i="1"/>
  <c r="AF127" i="2" s="1"/>
  <c r="AP128" i="1"/>
  <c r="AF128" i="2" s="1"/>
  <c r="AP129" i="1"/>
  <c r="AF129" i="2" s="1"/>
  <c r="AP130" i="1"/>
  <c r="AF130" i="2" s="1"/>
  <c r="AP131" i="1"/>
  <c r="AF131" i="2" s="1"/>
  <c r="AP132" i="1"/>
  <c r="AF132" i="2" s="1"/>
  <c r="AP133" i="1"/>
  <c r="AF133" i="2" s="1"/>
  <c r="AP134" i="1"/>
  <c r="AF134" i="2" s="1"/>
  <c r="AP4" i="1"/>
  <c r="AF4" i="2" s="1"/>
  <c r="AM57" i="1"/>
  <c r="AE57" i="2" s="1"/>
  <c r="AM58" i="1"/>
  <c r="AE58" i="2" s="1"/>
  <c r="AM59" i="1"/>
  <c r="AE59" i="2" s="1"/>
  <c r="AM60" i="1"/>
  <c r="AE60" i="2" s="1"/>
  <c r="AM61" i="1"/>
  <c r="AE61" i="2" s="1"/>
  <c r="AM62" i="1"/>
  <c r="AE62" i="2" s="1"/>
  <c r="AM63" i="1"/>
  <c r="AE63" i="2" s="1"/>
  <c r="AM64" i="1"/>
  <c r="AE64" i="2" s="1"/>
  <c r="AM65" i="1"/>
  <c r="AE65" i="2" s="1"/>
  <c r="AM66" i="1"/>
  <c r="AE66" i="2" s="1"/>
  <c r="AM67" i="1"/>
  <c r="AE67" i="2" s="1"/>
  <c r="AM68" i="1"/>
  <c r="AE68" i="2" s="1"/>
  <c r="AM69" i="1"/>
  <c r="AE69" i="2" s="1"/>
  <c r="AM70" i="1"/>
  <c r="AE70" i="2" s="1"/>
  <c r="AM71" i="1"/>
  <c r="AE71" i="2" s="1"/>
  <c r="AM72" i="1"/>
  <c r="AE72" i="2" s="1"/>
  <c r="AM73" i="1"/>
  <c r="AE73" i="2" s="1"/>
  <c r="AM74" i="1"/>
  <c r="AE74" i="2" s="1"/>
  <c r="AM75" i="1"/>
  <c r="AE75" i="2" s="1"/>
  <c r="AM76" i="1"/>
  <c r="AE76" i="2" s="1"/>
  <c r="AM77" i="1"/>
  <c r="AE77" i="2" s="1"/>
  <c r="AM78" i="1"/>
  <c r="AE78" i="2" s="1"/>
  <c r="AM79" i="1"/>
  <c r="AE79" i="2" s="1"/>
  <c r="AM80" i="1"/>
  <c r="AE80" i="2" s="1"/>
  <c r="AM81" i="1"/>
  <c r="AE81" i="2" s="1"/>
  <c r="AM82" i="1"/>
  <c r="AE82" i="2" s="1"/>
  <c r="AM83" i="1"/>
  <c r="AE83" i="2" s="1"/>
  <c r="AM84" i="1"/>
  <c r="AE84" i="2" s="1"/>
  <c r="AM85" i="1"/>
  <c r="AE85" i="2" s="1"/>
  <c r="AM86" i="1"/>
  <c r="AE86" i="2" s="1"/>
  <c r="AM87" i="1"/>
  <c r="AE87" i="2" s="1"/>
  <c r="AM88" i="1"/>
  <c r="AE88" i="2" s="1"/>
  <c r="AM89" i="1"/>
  <c r="AE89" i="2" s="1"/>
  <c r="AM90" i="1"/>
  <c r="AE90" i="2" s="1"/>
  <c r="AM91" i="1"/>
  <c r="AE91" i="2" s="1"/>
  <c r="AM92" i="1"/>
  <c r="AE92" i="2" s="1"/>
  <c r="AM93" i="1"/>
  <c r="AE93" i="2" s="1"/>
  <c r="AM94" i="1"/>
  <c r="AE94" i="2" s="1"/>
  <c r="AM95" i="1"/>
  <c r="AE95" i="2" s="1"/>
  <c r="AM96" i="1"/>
  <c r="AE96" i="2" s="1"/>
  <c r="AM97" i="1"/>
  <c r="AE97" i="2" s="1"/>
  <c r="AM98" i="1"/>
  <c r="AE98" i="2" s="1"/>
  <c r="AM99" i="1"/>
  <c r="AE99" i="2" s="1"/>
  <c r="AM100" i="1"/>
  <c r="AE100" i="2" s="1"/>
  <c r="AM101" i="1"/>
  <c r="AE101" i="2" s="1"/>
  <c r="AM102" i="1"/>
  <c r="AE102" i="2" s="1"/>
  <c r="AM103" i="1"/>
  <c r="AE103" i="2" s="1"/>
  <c r="AM104" i="1"/>
  <c r="AE104" i="2" s="1"/>
  <c r="AM105" i="1"/>
  <c r="AE105" i="2" s="1"/>
  <c r="AM106" i="1"/>
  <c r="AE106" i="2" s="1"/>
  <c r="AM107" i="1"/>
  <c r="AE107" i="2" s="1"/>
  <c r="AM108" i="1"/>
  <c r="AE108" i="2" s="1"/>
  <c r="AM109" i="1"/>
  <c r="AE109" i="2" s="1"/>
  <c r="AM110" i="1"/>
  <c r="AE110" i="2" s="1"/>
  <c r="AM111" i="1"/>
  <c r="AE111" i="2" s="1"/>
  <c r="AM112" i="1"/>
  <c r="AM113" i="1"/>
  <c r="AE113" i="2" s="1"/>
  <c r="AM114" i="1"/>
  <c r="AE114" i="2" s="1"/>
  <c r="AM115" i="1"/>
  <c r="AE115" i="2" s="1"/>
  <c r="AM116" i="1"/>
  <c r="AE116" i="2" s="1"/>
  <c r="AM117" i="1"/>
  <c r="AE117" i="2" s="1"/>
  <c r="AM118" i="1"/>
  <c r="AE118" i="2" s="1"/>
  <c r="AM119" i="1"/>
  <c r="AE119" i="2" s="1"/>
  <c r="AM120" i="1"/>
  <c r="AM121" i="1"/>
  <c r="AE121" i="2" s="1"/>
  <c r="AM122" i="1"/>
  <c r="AE122" i="2" s="1"/>
  <c r="AM123" i="1"/>
  <c r="AE123" i="2" s="1"/>
  <c r="AM124" i="1"/>
  <c r="AE124" i="2" s="1"/>
  <c r="AM125" i="1"/>
  <c r="AE125" i="2" s="1"/>
  <c r="AM126" i="1"/>
  <c r="AE126" i="2" s="1"/>
  <c r="AM127" i="1"/>
  <c r="AE127" i="2" s="1"/>
  <c r="AM128" i="1"/>
  <c r="AE128" i="2" s="1"/>
  <c r="AM129" i="1"/>
  <c r="AE129" i="2" s="1"/>
  <c r="AM130" i="1"/>
  <c r="AE130" i="2" s="1"/>
  <c r="AM131" i="1"/>
  <c r="AE131" i="2" s="1"/>
  <c r="AM132" i="1"/>
  <c r="AE132" i="2" s="1"/>
  <c r="AM133" i="1"/>
  <c r="AE133" i="2" s="1"/>
  <c r="AM134" i="1"/>
  <c r="AE134" i="2" s="1"/>
  <c r="AM4" i="1"/>
  <c r="AM136" i="1" s="1"/>
  <c r="AJ56" i="1"/>
  <c r="AD56" i="2" s="1"/>
  <c r="AJ57" i="1"/>
  <c r="AD57" i="2" s="1"/>
  <c r="AJ58" i="1"/>
  <c r="AD58" i="2" s="1"/>
  <c r="AJ59" i="1"/>
  <c r="AD59" i="2" s="1"/>
  <c r="AJ60" i="1"/>
  <c r="AD60" i="2" s="1"/>
  <c r="AJ61" i="1"/>
  <c r="AD61" i="2" s="1"/>
  <c r="AJ62" i="1"/>
  <c r="AD62" i="2" s="1"/>
  <c r="AJ63" i="1"/>
  <c r="AD63" i="2" s="1"/>
  <c r="AJ64" i="1"/>
  <c r="AD64" i="2" s="1"/>
  <c r="AJ65" i="1"/>
  <c r="AD65" i="2" s="1"/>
  <c r="AJ66" i="1"/>
  <c r="AD66" i="2" s="1"/>
  <c r="AJ67" i="1"/>
  <c r="AD67" i="2" s="1"/>
  <c r="AJ68" i="1"/>
  <c r="AD68" i="2" s="1"/>
  <c r="AJ69" i="1"/>
  <c r="AD69" i="2" s="1"/>
  <c r="AJ70" i="1"/>
  <c r="AD70" i="2" s="1"/>
  <c r="AJ71" i="1"/>
  <c r="AD71" i="2" s="1"/>
  <c r="AJ72" i="1"/>
  <c r="AD72" i="2" s="1"/>
  <c r="AJ73" i="1"/>
  <c r="AD73" i="2" s="1"/>
  <c r="AJ74" i="1"/>
  <c r="AD74" i="2" s="1"/>
  <c r="AJ75" i="1"/>
  <c r="AD75" i="2" s="1"/>
  <c r="AJ76" i="1"/>
  <c r="AD76" i="2" s="1"/>
  <c r="AJ77" i="1"/>
  <c r="AD77" i="2" s="1"/>
  <c r="AJ78" i="1"/>
  <c r="AD78" i="2" s="1"/>
  <c r="AJ79" i="1"/>
  <c r="AD79" i="2" s="1"/>
  <c r="AJ80" i="1"/>
  <c r="AD80" i="2" s="1"/>
  <c r="AJ81" i="1"/>
  <c r="AD81" i="2" s="1"/>
  <c r="AJ82" i="1"/>
  <c r="AD82" i="2" s="1"/>
  <c r="AJ83" i="1"/>
  <c r="AD83" i="2" s="1"/>
  <c r="AJ84" i="1"/>
  <c r="AD84" i="2" s="1"/>
  <c r="AJ85" i="1"/>
  <c r="AD85" i="2" s="1"/>
  <c r="AJ86" i="1"/>
  <c r="AD86" i="2" s="1"/>
  <c r="AJ87" i="1"/>
  <c r="AD87" i="2" s="1"/>
  <c r="AJ88" i="1"/>
  <c r="AD88" i="2" s="1"/>
  <c r="AJ89" i="1"/>
  <c r="AD89" i="2" s="1"/>
  <c r="AJ90" i="1"/>
  <c r="AD90" i="2" s="1"/>
  <c r="AJ91" i="1"/>
  <c r="AD91" i="2" s="1"/>
  <c r="AJ92" i="1"/>
  <c r="AD92" i="2" s="1"/>
  <c r="AJ93" i="1"/>
  <c r="AD93" i="2" s="1"/>
  <c r="AJ94" i="1"/>
  <c r="AD94" i="2" s="1"/>
  <c r="AJ95" i="1"/>
  <c r="AD95" i="2" s="1"/>
  <c r="AJ96" i="1"/>
  <c r="AD96" i="2" s="1"/>
  <c r="AJ97" i="1"/>
  <c r="AD97" i="2" s="1"/>
  <c r="AJ98" i="1"/>
  <c r="AD98" i="2" s="1"/>
  <c r="AJ99" i="1"/>
  <c r="AD99" i="2" s="1"/>
  <c r="AJ100" i="1"/>
  <c r="AD100" i="2" s="1"/>
  <c r="AJ101" i="1"/>
  <c r="AD101" i="2" s="1"/>
  <c r="AJ102" i="1"/>
  <c r="AD102" i="2" s="1"/>
  <c r="AJ103" i="1"/>
  <c r="AD103" i="2" s="1"/>
  <c r="AJ104" i="1"/>
  <c r="AD104" i="2" s="1"/>
  <c r="AJ105" i="1"/>
  <c r="AD105" i="2" s="1"/>
  <c r="AJ106" i="1"/>
  <c r="AD106" i="2" s="1"/>
  <c r="AJ107" i="1"/>
  <c r="AD107" i="2" s="1"/>
  <c r="AJ108" i="1"/>
  <c r="AD108" i="2" s="1"/>
  <c r="AJ109" i="1"/>
  <c r="AD109" i="2" s="1"/>
  <c r="AJ110" i="1"/>
  <c r="AD110" i="2" s="1"/>
  <c r="AJ111" i="1"/>
  <c r="AD111" i="2" s="1"/>
  <c r="AJ112" i="1"/>
  <c r="AD112" i="2" s="1"/>
  <c r="AJ113" i="1"/>
  <c r="AD113" i="2" s="1"/>
  <c r="AJ114" i="1"/>
  <c r="AD114" i="2" s="1"/>
  <c r="AJ115" i="1"/>
  <c r="AD115" i="2" s="1"/>
  <c r="AJ116" i="1"/>
  <c r="AD116" i="2" s="1"/>
  <c r="AJ117" i="1"/>
  <c r="AD117" i="2" s="1"/>
  <c r="AJ118" i="1"/>
  <c r="AD118" i="2" s="1"/>
  <c r="AJ119" i="1"/>
  <c r="AD119" i="2" s="1"/>
  <c r="AJ120" i="1"/>
  <c r="AD120" i="2" s="1"/>
  <c r="AJ121" i="1"/>
  <c r="AD121" i="2" s="1"/>
  <c r="AJ122" i="1"/>
  <c r="AD122" i="2" s="1"/>
  <c r="AJ123" i="1"/>
  <c r="AD123" i="2" s="1"/>
  <c r="AJ124" i="1"/>
  <c r="AD124" i="2" s="1"/>
  <c r="AJ125" i="1"/>
  <c r="AD125" i="2" s="1"/>
  <c r="AJ126" i="1"/>
  <c r="AD126" i="2" s="1"/>
  <c r="AJ127" i="1"/>
  <c r="AD127" i="2" s="1"/>
  <c r="AJ128" i="1"/>
  <c r="AD128" i="2" s="1"/>
  <c r="AJ129" i="1"/>
  <c r="AD129" i="2" s="1"/>
  <c r="AJ130" i="1"/>
  <c r="AD130" i="2" s="1"/>
  <c r="AJ131" i="1"/>
  <c r="AD131" i="2" s="1"/>
  <c r="AJ132" i="1"/>
  <c r="AD132" i="2" s="1"/>
  <c r="AJ133" i="1"/>
  <c r="AD133" i="2" s="1"/>
  <c r="AJ134" i="1"/>
  <c r="AD134" i="2" s="1"/>
  <c r="AJ4" i="1"/>
  <c r="AD4" i="2" s="1"/>
  <c r="AG55" i="1"/>
  <c r="AC55" i="2" s="1"/>
  <c r="AG56" i="1"/>
  <c r="AC56" i="2" s="1"/>
  <c r="AG57" i="1"/>
  <c r="AC57" i="2" s="1"/>
  <c r="AG58" i="1"/>
  <c r="AC58" i="2" s="1"/>
  <c r="AG59" i="1"/>
  <c r="AC59" i="2" s="1"/>
  <c r="AG60" i="1"/>
  <c r="AC60" i="2" s="1"/>
  <c r="AG61" i="1"/>
  <c r="AC61" i="2" s="1"/>
  <c r="AG62" i="1"/>
  <c r="AC62" i="2" s="1"/>
  <c r="AG63" i="1"/>
  <c r="AC63" i="2" s="1"/>
  <c r="AG64" i="1"/>
  <c r="AC64" i="2" s="1"/>
  <c r="AG65" i="1"/>
  <c r="AC65" i="2" s="1"/>
  <c r="AG66" i="1"/>
  <c r="AC66" i="2" s="1"/>
  <c r="AG67" i="1"/>
  <c r="AC67" i="2" s="1"/>
  <c r="AG68" i="1"/>
  <c r="AC68" i="2" s="1"/>
  <c r="AG69" i="1"/>
  <c r="AC69" i="2" s="1"/>
  <c r="AG70" i="1"/>
  <c r="AC70" i="2" s="1"/>
  <c r="AG71" i="1"/>
  <c r="AC71" i="2" s="1"/>
  <c r="AG72" i="1"/>
  <c r="AC72" i="2" s="1"/>
  <c r="AG73" i="1"/>
  <c r="AC73" i="2" s="1"/>
  <c r="AG74" i="1"/>
  <c r="AC74" i="2" s="1"/>
  <c r="AG75" i="1"/>
  <c r="AC75" i="2" s="1"/>
  <c r="AG76" i="1"/>
  <c r="AC76" i="2" s="1"/>
  <c r="AG77" i="1"/>
  <c r="AC77" i="2" s="1"/>
  <c r="AG78" i="1"/>
  <c r="AC78" i="2" s="1"/>
  <c r="AG79" i="1"/>
  <c r="AC79" i="2" s="1"/>
  <c r="AG80" i="1"/>
  <c r="AC80" i="2" s="1"/>
  <c r="AG81" i="1"/>
  <c r="AC81" i="2" s="1"/>
  <c r="AG82" i="1"/>
  <c r="AC82" i="2" s="1"/>
  <c r="AG83" i="1"/>
  <c r="AC83" i="2" s="1"/>
  <c r="AG84" i="1"/>
  <c r="AC84" i="2" s="1"/>
  <c r="AG85" i="1"/>
  <c r="AC85" i="2" s="1"/>
  <c r="AG86" i="1"/>
  <c r="AC86" i="2" s="1"/>
  <c r="AG87" i="1"/>
  <c r="AC87" i="2" s="1"/>
  <c r="AG88" i="1"/>
  <c r="AC88" i="2" s="1"/>
  <c r="AG89" i="1"/>
  <c r="AC89" i="2" s="1"/>
  <c r="AG90" i="1"/>
  <c r="AC90" i="2" s="1"/>
  <c r="AG91" i="1"/>
  <c r="AC91" i="2" s="1"/>
  <c r="AG92" i="1"/>
  <c r="AC92" i="2" s="1"/>
  <c r="AG93" i="1"/>
  <c r="AC93" i="2" s="1"/>
  <c r="AG94" i="1"/>
  <c r="AC94" i="2" s="1"/>
  <c r="AG95" i="1"/>
  <c r="AC95" i="2" s="1"/>
  <c r="AG96" i="1"/>
  <c r="AC96" i="2" s="1"/>
  <c r="AG97" i="1"/>
  <c r="AC97" i="2" s="1"/>
  <c r="AG98" i="1"/>
  <c r="AC98" i="2" s="1"/>
  <c r="AG99" i="1"/>
  <c r="AC99" i="2" s="1"/>
  <c r="AG100" i="1"/>
  <c r="AC100" i="2" s="1"/>
  <c r="AG101" i="1"/>
  <c r="AC101" i="2" s="1"/>
  <c r="AG102" i="1"/>
  <c r="AC102" i="2" s="1"/>
  <c r="AG103" i="1"/>
  <c r="AC103" i="2" s="1"/>
  <c r="AG104" i="1"/>
  <c r="AC104" i="2" s="1"/>
  <c r="AG105" i="1"/>
  <c r="AC105" i="2" s="1"/>
  <c r="AG106" i="1"/>
  <c r="AC106" i="2" s="1"/>
  <c r="AG107" i="1"/>
  <c r="AC107" i="2" s="1"/>
  <c r="AG108" i="1"/>
  <c r="AC108" i="2" s="1"/>
  <c r="AG109" i="1"/>
  <c r="AC109" i="2" s="1"/>
  <c r="AG110" i="1"/>
  <c r="AC110" i="2" s="1"/>
  <c r="AG111" i="1"/>
  <c r="AC111" i="2" s="1"/>
  <c r="AG112" i="1"/>
  <c r="AC112" i="2" s="1"/>
  <c r="AG113" i="1"/>
  <c r="AC113" i="2" s="1"/>
  <c r="AG114" i="1"/>
  <c r="AC114" i="2" s="1"/>
  <c r="AG115" i="1"/>
  <c r="AC115" i="2" s="1"/>
  <c r="AG116" i="1"/>
  <c r="AC116" i="2" s="1"/>
  <c r="AG117" i="1"/>
  <c r="AC117" i="2" s="1"/>
  <c r="AG118" i="1"/>
  <c r="AC118" i="2" s="1"/>
  <c r="AG119" i="1"/>
  <c r="AC119" i="2" s="1"/>
  <c r="AG120" i="1"/>
  <c r="AC120" i="2" s="1"/>
  <c r="AG121" i="1"/>
  <c r="AC121" i="2" s="1"/>
  <c r="AG122" i="1"/>
  <c r="AC122" i="2" s="1"/>
  <c r="AG123" i="1"/>
  <c r="AC123" i="2" s="1"/>
  <c r="AG124" i="1"/>
  <c r="AC124" i="2" s="1"/>
  <c r="AG125" i="1"/>
  <c r="AC125" i="2" s="1"/>
  <c r="AG126" i="1"/>
  <c r="AC126" i="2" s="1"/>
  <c r="AG127" i="1"/>
  <c r="AC127" i="2" s="1"/>
  <c r="AG128" i="1"/>
  <c r="AC128" i="2" s="1"/>
  <c r="AG129" i="1"/>
  <c r="AC129" i="2" s="1"/>
  <c r="AG130" i="1"/>
  <c r="AC130" i="2" s="1"/>
  <c r="AG131" i="1"/>
  <c r="AC131" i="2" s="1"/>
  <c r="AG132" i="1"/>
  <c r="AC132" i="2" s="1"/>
  <c r="AG133" i="1"/>
  <c r="AC133" i="2" s="1"/>
  <c r="AG134" i="1"/>
  <c r="AC134" i="2" s="1"/>
  <c r="AG4" i="1"/>
  <c r="AC4" i="2" s="1"/>
  <c r="AD54" i="1"/>
  <c r="AB54" i="2" s="1"/>
  <c r="AD55" i="1"/>
  <c r="AB55" i="2" s="1"/>
  <c r="AD56" i="1"/>
  <c r="AB56" i="2" s="1"/>
  <c r="AD57" i="1"/>
  <c r="AB57" i="2" s="1"/>
  <c r="AD58" i="1"/>
  <c r="AB58" i="2" s="1"/>
  <c r="AD59" i="1"/>
  <c r="AB59" i="2" s="1"/>
  <c r="AD60" i="1"/>
  <c r="AB60" i="2" s="1"/>
  <c r="AD61" i="1"/>
  <c r="AB61" i="2" s="1"/>
  <c r="AD62" i="1"/>
  <c r="AB62" i="2" s="1"/>
  <c r="AD63" i="1"/>
  <c r="AB63" i="2" s="1"/>
  <c r="AD64" i="1"/>
  <c r="AB64" i="2" s="1"/>
  <c r="AD65" i="1"/>
  <c r="AB65" i="2" s="1"/>
  <c r="AD66" i="1"/>
  <c r="AB66" i="2" s="1"/>
  <c r="AD67" i="1"/>
  <c r="AB67" i="2" s="1"/>
  <c r="AD68" i="1"/>
  <c r="AB68" i="2" s="1"/>
  <c r="AD69" i="1"/>
  <c r="AB69" i="2" s="1"/>
  <c r="AD70" i="1"/>
  <c r="AB70" i="2" s="1"/>
  <c r="AD71" i="1"/>
  <c r="AB71" i="2" s="1"/>
  <c r="AD72" i="1"/>
  <c r="AB72" i="2" s="1"/>
  <c r="AD73" i="1"/>
  <c r="AB73" i="2" s="1"/>
  <c r="AD74" i="1"/>
  <c r="AB74" i="2" s="1"/>
  <c r="AD75" i="1"/>
  <c r="AB75" i="2" s="1"/>
  <c r="AD76" i="1"/>
  <c r="AB76" i="2" s="1"/>
  <c r="AD77" i="1"/>
  <c r="AB77" i="2" s="1"/>
  <c r="AD78" i="1"/>
  <c r="AB78" i="2" s="1"/>
  <c r="AD79" i="1"/>
  <c r="AB79" i="2" s="1"/>
  <c r="AD80" i="1"/>
  <c r="AB80" i="2" s="1"/>
  <c r="AD81" i="1"/>
  <c r="AB81" i="2" s="1"/>
  <c r="AD82" i="1"/>
  <c r="AB82" i="2" s="1"/>
  <c r="AD83" i="1"/>
  <c r="AB83" i="2" s="1"/>
  <c r="AD84" i="1"/>
  <c r="AB84" i="2" s="1"/>
  <c r="AD85" i="1"/>
  <c r="AB85" i="2" s="1"/>
  <c r="AD86" i="1"/>
  <c r="AB86" i="2" s="1"/>
  <c r="AD87" i="1"/>
  <c r="AB87" i="2" s="1"/>
  <c r="AD88" i="1"/>
  <c r="AB88" i="2" s="1"/>
  <c r="AD89" i="1"/>
  <c r="AB89" i="2" s="1"/>
  <c r="AD90" i="1"/>
  <c r="AB90" i="2" s="1"/>
  <c r="AD91" i="1"/>
  <c r="AB91" i="2" s="1"/>
  <c r="AD92" i="1"/>
  <c r="AB92" i="2" s="1"/>
  <c r="AD93" i="1"/>
  <c r="AB93" i="2" s="1"/>
  <c r="AD94" i="1"/>
  <c r="AB94" i="2" s="1"/>
  <c r="AD95" i="1"/>
  <c r="AB95" i="2" s="1"/>
  <c r="AD96" i="1"/>
  <c r="AB96" i="2" s="1"/>
  <c r="AD97" i="1"/>
  <c r="AB97" i="2" s="1"/>
  <c r="AD98" i="1"/>
  <c r="AB98" i="2" s="1"/>
  <c r="AD99" i="1"/>
  <c r="AB99" i="2" s="1"/>
  <c r="AD100" i="1"/>
  <c r="AB100" i="2" s="1"/>
  <c r="AD101" i="1"/>
  <c r="AB101" i="2" s="1"/>
  <c r="AD102" i="1"/>
  <c r="AB102" i="2" s="1"/>
  <c r="AD103" i="1"/>
  <c r="AD104" i="1"/>
  <c r="AB104" i="2" s="1"/>
  <c r="AD105" i="1"/>
  <c r="AB105" i="2" s="1"/>
  <c r="AD106" i="1"/>
  <c r="AB106" i="2" s="1"/>
  <c r="AD107" i="1"/>
  <c r="AB107" i="2" s="1"/>
  <c r="AD108" i="1"/>
  <c r="AB108" i="2" s="1"/>
  <c r="AD109" i="1"/>
  <c r="AB109" i="2" s="1"/>
  <c r="AD110" i="1"/>
  <c r="AB110" i="2" s="1"/>
  <c r="AD111" i="1"/>
  <c r="AB111" i="2" s="1"/>
  <c r="AD112" i="1"/>
  <c r="AB112" i="2" s="1"/>
  <c r="AD113" i="1"/>
  <c r="AB113" i="2" s="1"/>
  <c r="AD114" i="1"/>
  <c r="AB114" i="2" s="1"/>
  <c r="AD115" i="1"/>
  <c r="AB115" i="2" s="1"/>
  <c r="AD116" i="1"/>
  <c r="AB116" i="2" s="1"/>
  <c r="AD117" i="1"/>
  <c r="AD118" i="1"/>
  <c r="AB118" i="2" s="1"/>
  <c r="AD119" i="1"/>
  <c r="AB119" i="2" s="1"/>
  <c r="AD120" i="1"/>
  <c r="AB120" i="2" s="1"/>
  <c r="AD121" i="1"/>
  <c r="AB121" i="2" s="1"/>
  <c r="AD122" i="1"/>
  <c r="AB122" i="2" s="1"/>
  <c r="AD123" i="1"/>
  <c r="AB123" i="2" s="1"/>
  <c r="AD124" i="1"/>
  <c r="AB124" i="2" s="1"/>
  <c r="AD125" i="1"/>
  <c r="AD126" i="1"/>
  <c r="AB126" i="2" s="1"/>
  <c r="AD127" i="1"/>
  <c r="AB127" i="2" s="1"/>
  <c r="AD128" i="1"/>
  <c r="AB128" i="2" s="1"/>
  <c r="AD129" i="1"/>
  <c r="AB129" i="2" s="1"/>
  <c r="AD130" i="1"/>
  <c r="AB130" i="2" s="1"/>
  <c r="AD131" i="1"/>
  <c r="AB131" i="2" s="1"/>
  <c r="AD132" i="1"/>
  <c r="AB132" i="2" s="1"/>
  <c r="AD133" i="1"/>
  <c r="AB133" i="2" s="1"/>
  <c r="AD134" i="1"/>
  <c r="AB134" i="2" s="1"/>
  <c r="AD4" i="1"/>
  <c r="AB4" i="2" s="1"/>
  <c r="AA53" i="1"/>
  <c r="AA53" i="2" s="1"/>
  <c r="AA54" i="1"/>
  <c r="AA54" i="2" s="1"/>
  <c r="AA55" i="1"/>
  <c r="AA55" i="2" s="1"/>
  <c r="AA56" i="1"/>
  <c r="AA56" i="2" s="1"/>
  <c r="AA57" i="1"/>
  <c r="AA57" i="2" s="1"/>
  <c r="AA58" i="1"/>
  <c r="AA58" i="2" s="1"/>
  <c r="AA59" i="1"/>
  <c r="AA59" i="2" s="1"/>
  <c r="AA60" i="1"/>
  <c r="AA60" i="2" s="1"/>
  <c r="AA61" i="1"/>
  <c r="AA61" i="2" s="1"/>
  <c r="AA62" i="1"/>
  <c r="AA62" i="2" s="1"/>
  <c r="AA63" i="1"/>
  <c r="AA63" i="2" s="1"/>
  <c r="AA64" i="1"/>
  <c r="AA64" i="2" s="1"/>
  <c r="AA65" i="1"/>
  <c r="AA65" i="2" s="1"/>
  <c r="AA66" i="1"/>
  <c r="AA66" i="2" s="1"/>
  <c r="AA67" i="1"/>
  <c r="AA67" i="2" s="1"/>
  <c r="AA68" i="1"/>
  <c r="AA68" i="2" s="1"/>
  <c r="AA69" i="1"/>
  <c r="AA69" i="2" s="1"/>
  <c r="AA70" i="1"/>
  <c r="AA70" i="2" s="1"/>
  <c r="AA71" i="1"/>
  <c r="AA71" i="2" s="1"/>
  <c r="AA72" i="1"/>
  <c r="AA72" i="2" s="1"/>
  <c r="AA73" i="1"/>
  <c r="AA73" i="2" s="1"/>
  <c r="AA74" i="1"/>
  <c r="AA74" i="2" s="1"/>
  <c r="AA75" i="1"/>
  <c r="AA75" i="2" s="1"/>
  <c r="AA76" i="1"/>
  <c r="AA76" i="2" s="1"/>
  <c r="AA77" i="1"/>
  <c r="AA77" i="2" s="1"/>
  <c r="AA78" i="1"/>
  <c r="AA78" i="2" s="1"/>
  <c r="AA79" i="1"/>
  <c r="AA79" i="2" s="1"/>
  <c r="AA80" i="1"/>
  <c r="AA80" i="2" s="1"/>
  <c r="AA81" i="1"/>
  <c r="AA81" i="2" s="1"/>
  <c r="AA82" i="1"/>
  <c r="AA82" i="2" s="1"/>
  <c r="AA83" i="1"/>
  <c r="AA83" i="2" s="1"/>
  <c r="AA84" i="1"/>
  <c r="AA84" i="2" s="1"/>
  <c r="AA85" i="1"/>
  <c r="AA85" i="2" s="1"/>
  <c r="AA86" i="1"/>
  <c r="AA86" i="2" s="1"/>
  <c r="AA87" i="1"/>
  <c r="AA87" i="2" s="1"/>
  <c r="AA88" i="1"/>
  <c r="AA88" i="2" s="1"/>
  <c r="AA89" i="1"/>
  <c r="AA89" i="2" s="1"/>
  <c r="AA90" i="1"/>
  <c r="AA90" i="2" s="1"/>
  <c r="AA91" i="1"/>
  <c r="AA91" i="2" s="1"/>
  <c r="AA92" i="1"/>
  <c r="AA92" i="2" s="1"/>
  <c r="AA93" i="1"/>
  <c r="AA93" i="2" s="1"/>
  <c r="AA94" i="1"/>
  <c r="AA94" i="2" s="1"/>
  <c r="AA95" i="1"/>
  <c r="AA95" i="2" s="1"/>
  <c r="AA96" i="1"/>
  <c r="AA96" i="2" s="1"/>
  <c r="AA97" i="1"/>
  <c r="AA97" i="2" s="1"/>
  <c r="AA98" i="1"/>
  <c r="AA98" i="2" s="1"/>
  <c r="AA99" i="1"/>
  <c r="AA99" i="2" s="1"/>
  <c r="AA100" i="1"/>
  <c r="AA100" i="2" s="1"/>
  <c r="AA101" i="1"/>
  <c r="AA101" i="2" s="1"/>
  <c r="AA102" i="1"/>
  <c r="AA102" i="2" s="1"/>
  <c r="AA103" i="1"/>
  <c r="AA103" i="2" s="1"/>
  <c r="AA104" i="1"/>
  <c r="AA104" i="2" s="1"/>
  <c r="AA105" i="1"/>
  <c r="AA105" i="2" s="1"/>
  <c r="AA106" i="1"/>
  <c r="AA106" i="2" s="1"/>
  <c r="AA107" i="1"/>
  <c r="AA107" i="2" s="1"/>
  <c r="AA108" i="1"/>
  <c r="AA108" i="2" s="1"/>
  <c r="AA109" i="1"/>
  <c r="AA109" i="2" s="1"/>
  <c r="AA110" i="1"/>
  <c r="AA110" i="2" s="1"/>
  <c r="AA111" i="1"/>
  <c r="AA111" i="2" s="1"/>
  <c r="AA112" i="1"/>
  <c r="AA112" i="2" s="1"/>
  <c r="AA113" i="1"/>
  <c r="AA113" i="2" s="1"/>
  <c r="AA114" i="1"/>
  <c r="AA114" i="2" s="1"/>
  <c r="AA115" i="1"/>
  <c r="AA115" i="2" s="1"/>
  <c r="AA116" i="1"/>
  <c r="AA117" i="1"/>
  <c r="AA117" i="2" s="1"/>
  <c r="AA118" i="1"/>
  <c r="AA118" i="2" s="1"/>
  <c r="AA119" i="1"/>
  <c r="AA119" i="2" s="1"/>
  <c r="AA120" i="1"/>
  <c r="AA120" i="2" s="1"/>
  <c r="AA121" i="1"/>
  <c r="AA121" i="2" s="1"/>
  <c r="AA122" i="1"/>
  <c r="AA122" i="2" s="1"/>
  <c r="AA123" i="1"/>
  <c r="AA123" i="2" s="1"/>
  <c r="AA124" i="1"/>
  <c r="AA125" i="1"/>
  <c r="AA125" i="2" s="1"/>
  <c r="AA126" i="1"/>
  <c r="AA126" i="2" s="1"/>
  <c r="AA127" i="1"/>
  <c r="AA127" i="2" s="1"/>
  <c r="AA128" i="1"/>
  <c r="AA128" i="2" s="1"/>
  <c r="AA129" i="1"/>
  <c r="AA129" i="2" s="1"/>
  <c r="AA130" i="1"/>
  <c r="AA130" i="2" s="1"/>
  <c r="AA131" i="1"/>
  <c r="AA131" i="2" s="1"/>
  <c r="AA132" i="1"/>
  <c r="AA132" i="2" s="1"/>
  <c r="AA133" i="1"/>
  <c r="AA133" i="2" s="1"/>
  <c r="AA134" i="1"/>
  <c r="AA134" i="2" s="1"/>
  <c r="AA4" i="1"/>
  <c r="AA136" i="1" s="1"/>
  <c r="X52" i="1"/>
  <c r="Z52" i="2" s="1"/>
  <c r="X53" i="1"/>
  <c r="Z53" i="2" s="1"/>
  <c r="X54" i="1"/>
  <c r="Z54" i="2" s="1"/>
  <c r="X55" i="1"/>
  <c r="Z55" i="2" s="1"/>
  <c r="X56" i="1"/>
  <c r="Z56" i="2" s="1"/>
  <c r="X57" i="1"/>
  <c r="Z57" i="2" s="1"/>
  <c r="X58" i="1"/>
  <c r="Z58" i="2" s="1"/>
  <c r="X59" i="1"/>
  <c r="Z59" i="2" s="1"/>
  <c r="X60" i="1"/>
  <c r="Z60" i="2" s="1"/>
  <c r="X61" i="1"/>
  <c r="Z61" i="2" s="1"/>
  <c r="X62" i="1"/>
  <c r="Z62" i="2" s="1"/>
  <c r="X63" i="1"/>
  <c r="Z63" i="2" s="1"/>
  <c r="X64" i="1"/>
  <c r="Z64" i="2" s="1"/>
  <c r="X65" i="1"/>
  <c r="Z65" i="2" s="1"/>
  <c r="X66" i="1"/>
  <c r="Z66" i="2" s="1"/>
  <c r="X67" i="1"/>
  <c r="Z67" i="2" s="1"/>
  <c r="X68" i="1"/>
  <c r="Z68" i="2" s="1"/>
  <c r="X69" i="1"/>
  <c r="Z69" i="2" s="1"/>
  <c r="X70" i="1"/>
  <c r="Z70" i="2" s="1"/>
  <c r="X71" i="1"/>
  <c r="Z71" i="2" s="1"/>
  <c r="X72" i="1"/>
  <c r="Z72" i="2" s="1"/>
  <c r="X73" i="1"/>
  <c r="Z73" i="2" s="1"/>
  <c r="X74" i="1"/>
  <c r="Z74" i="2" s="1"/>
  <c r="X75" i="1"/>
  <c r="Z75" i="2" s="1"/>
  <c r="X76" i="1"/>
  <c r="Z76" i="2" s="1"/>
  <c r="X77" i="1"/>
  <c r="Z77" i="2" s="1"/>
  <c r="X78" i="1"/>
  <c r="Z78" i="2" s="1"/>
  <c r="X79" i="1"/>
  <c r="Z79" i="2" s="1"/>
  <c r="X80" i="1"/>
  <c r="Z80" i="2" s="1"/>
  <c r="X81" i="1"/>
  <c r="Z81" i="2" s="1"/>
  <c r="X82" i="1"/>
  <c r="Z82" i="2" s="1"/>
  <c r="X83" i="1"/>
  <c r="Z83" i="2" s="1"/>
  <c r="X84" i="1"/>
  <c r="Z84" i="2" s="1"/>
  <c r="X85" i="1"/>
  <c r="Z85" i="2" s="1"/>
  <c r="X86" i="1"/>
  <c r="Z86" i="2" s="1"/>
  <c r="X87" i="1"/>
  <c r="Z87" i="2" s="1"/>
  <c r="X88" i="1"/>
  <c r="Z88" i="2" s="1"/>
  <c r="X89" i="1"/>
  <c r="Z89" i="2" s="1"/>
  <c r="X90" i="1"/>
  <c r="Z90" i="2" s="1"/>
  <c r="X91" i="1"/>
  <c r="Z91" i="2" s="1"/>
  <c r="X92" i="1"/>
  <c r="Z92" i="2" s="1"/>
  <c r="X93" i="1"/>
  <c r="Z93" i="2" s="1"/>
  <c r="X94" i="1"/>
  <c r="Z94" i="2" s="1"/>
  <c r="X95" i="1"/>
  <c r="Z95" i="2" s="1"/>
  <c r="X96" i="1"/>
  <c r="Z96" i="2" s="1"/>
  <c r="X97" i="1"/>
  <c r="Z97" i="2" s="1"/>
  <c r="X98" i="1"/>
  <c r="Z98" i="2" s="1"/>
  <c r="X99" i="1"/>
  <c r="Z99" i="2" s="1"/>
  <c r="X100" i="1"/>
  <c r="Z100" i="2" s="1"/>
  <c r="X101" i="1"/>
  <c r="Z101" i="2" s="1"/>
  <c r="X102" i="1"/>
  <c r="Z102" i="2" s="1"/>
  <c r="X103" i="1"/>
  <c r="Z103" i="2" s="1"/>
  <c r="X104" i="1"/>
  <c r="Z104" i="2" s="1"/>
  <c r="X105" i="1"/>
  <c r="Z105" i="2" s="1"/>
  <c r="X106" i="1"/>
  <c r="Z106" i="2" s="1"/>
  <c r="X107" i="1"/>
  <c r="Z107" i="2" s="1"/>
  <c r="X108" i="1"/>
  <c r="Z108" i="2" s="1"/>
  <c r="X109" i="1"/>
  <c r="Z109" i="2" s="1"/>
  <c r="X110" i="1"/>
  <c r="Z110" i="2" s="1"/>
  <c r="X111" i="1"/>
  <c r="Z111" i="2" s="1"/>
  <c r="X112" i="1"/>
  <c r="Z112" i="2" s="1"/>
  <c r="X113" i="1"/>
  <c r="Z113" i="2" s="1"/>
  <c r="X114" i="1"/>
  <c r="Z114" i="2" s="1"/>
  <c r="X115" i="1"/>
  <c r="X116" i="1"/>
  <c r="Z116" i="2" s="1"/>
  <c r="X117" i="1"/>
  <c r="Z117" i="2" s="1"/>
  <c r="X118" i="1"/>
  <c r="Z118" i="2" s="1"/>
  <c r="X119" i="1"/>
  <c r="Z119" i="2" s="1"/>
  <c r="X120" i="1"/>
  <c r="Z120" i="2" s="1"/>
  <c r="X121" i="1"/>
  <c r="Z121" i="2" s="1"/>
  <c r="X122" i="1"/>
  <c r="Z122" i="2" s="1"/>
  <c r="X123" i="1"/>
  <c r="X124" i="1"/>
  <c r="Z124" i="2" s="1"/>
  <c r="X125" i="1"/>
  <c r="Z125" i="2" s="1"/>
  <c r="X126" i="1"/>
  <c r="Z126" i="2" s="1"/>
  <c r="X127" i="1"/>
  <c r="Z127" i="2" s="1"/>
  <c r="X128" i="1"/>
  <c r="Z128" i="2" s="1"/>
  <c r="X129" i="1"/>
  <c r="Z129" i="2" s="1"/>
  <c r="X130" i="1"/>
  <c r="Z130" i="2" s="1"/>
  <c r="X131" i="1"/>
  <c r="Z131" i="2" s="1"/>
  <c r="X132" i="1"/>
  <c r="Z132" i="2" s="1"/>
  <c r="X133" i="1"/>
  <c r="Z133" i="2" s="1"/>
  <c r="X134" i="1"/>
  <c r="Z134" i="2" s="1"/>
  <c r="X4" i="1"/>
  <c r="X136" i="1" s="1"/>
  <c r="U51" i="1"/>
  <c r="Y51" i="2" s="1"/>
  <c r="U52" i="1"/>
  <c r="Y52" i="2" s="1"/>
  <c r="U53" i="1"/>
  <c r="Y53" i="2" s="1"/>
  <c r="U54" i="1"/>
  <c r="Y54" i="2" s="1"/>
  <c r="U55" i="1"/>
  <c r="Y55" i="2" s="1"/>
  <c r="U56" i="1"/>
  <c r="Y56" i="2" s="1"/>
  <c r="U57" i="1"/>
  <c r="Y57" i="2" s="1"/>
  <c r="U58" i="1"/>
  <c r="Y58" i="2" s="1"/>
  <c r="U59" i="1"/>
  <c r="Y59" i="2" s="1"/>
  <c r="U60" i="1"/>
  <c r="Y60" i="2" s="1"/>
  <c r="U61" i="1"/>
  <c r="Y61" i="2" s="1"/>
  <c r="U62" i="1"/>
  <c r="Y62" i="2" s="1"/>
  <c r="U63" i="1"/>
  <c r="Y63" i="2" s="1"/>
  <c r="U64" i="1"/>
  <c r="Y64" i="2" s="1"/>
  <c r="U65" i="1"/>
  <c r="Y65" i="2" s="1"/>
  <c r="U66" i="1"/>
  <c r="Y66" i="2" s="1"/>
  <c r="U67" i="1"/>
  <c r="Y67" i="2" s="1"/>
  <c r="U68" i="1"/>
  <c r="Y68" i="2" s="1"/>
  <c r="U69" i="1"/>
  <c r="Y69" i="2" s="1"/>
  <c r="U70" i="1"/>
  <c r="Y70" i="2" s="1"/>
  <c r="U71" i="1"/>
  <c r="Y71" i="2" s="1"/>
  <c r="U72" i="1"/>
  <c r="Y72" i="2" s="1"/>
  <c r="U73" i="1"/>
  <c r="Y73" i="2" s="1"/>
  <c r="U74" i="1"/>
  <c r="Y74" i="2" s="1"/>
  <c r="U75" i="1"/>
  <c r="Y75" i="2" s="1"/>
  <c r="U76" i="1"/>
  <c r="Y76" i="2" s="1"/>
  <c r="U77" i="1"/>
  <c r="Y77" i="2" s="1"/>
  <c r="U78" i="1"/>
  <c r="Y78" i="2" s="1"/>
  <c r="U79" i="1"/>
  <c r="Y79" i="2" s="1"/>
  <c r="U80" i="1"/>
  <c r="Y80" i="2" s="1"/>
  <c r="U81" i="1"/>
  <c r="Y81" i="2" s="1"/>
  <c r="U82" i="1"/>
  <c r="Y82" i="2" s="1"/>
  <c r="U83" i="1"/>
  <c r="Y83" i="2" s="1"/>
  <c r="U84" i="1"/>
  <c r="Y84" i="2" s="1"/>
  <c r="U85" i="1"/>
  <c r="Y85" i="2" s="1"/>
  <c r="U86" i="1"/>
  <c r="Y86" i="2" s="1"/>
  <c r="U87" i="1"/>
  <c r="Y87" i="2" s="1"/>
  <c r="U88" i="1"/>
  <c r="Y88" i="2" s="1"/>
  <c r="U89" i="1"/>
  <c r="Y89" i="2" s="1"/>
  <c r="U90" i="1"/>
  <c r="Y90" i="2" s="1"/>
  <c r="U91" i="1"/>
  <c r="Y91" i="2" s="1"/>
  <c r="U92" i="1"/>
  <c r="Y92" i="2" s="1"/>
  <c r="U93" i="1"/>
  <c r="Y93" i="2" s="1"/>
  <c r="U94" i="1"/>
  <c r="Y94" i="2" s="1"/>
  <c r="U95" i="1"/>
  <c r="Y95" i="2" s="1"/>
  <c r="U96" i="1"/>
  <c r="Y96" i="2" s="1"/>
  <c r="U97" i="1"/>
  <c r="Y97" i="2" s="1"/>
  <c r="U98" i="1"/>
  <c r="Y98" i="2" s="1"/>
  <c r="U99" i="1"/>
  <c r="Y99" i="2" s="1"/>
  <c r="U100" i="1"/>
  <c r="Y100" i="2" s="1"/>
  <c r="U101" i="1"/>
  <c r="Y101" i="2" s="1"/>
  <c r="U102" i="1"/>
  <c r="Y102" i="2" s="1"/>
  <c r="U103" i="1"/>
  <c r="Y103" i="2" s="1"/>
  <c r="U104" i="1"/>
  <c r="Y104" i="2" s="1"/>
  <c r="U105" i="1"/>
  <c r="Y105" i="2" s="1"/>
  <c r="U106" i="1"/>
  <c r="Y106" i="2" s="1"/>
  <c r="U107" i="1"/>
  <c r="Y107" i="2" s="1"/>
  <c r="U108" i="1"/>
  <c r="Y108" i="2" s="1"/>
  <c r="U109" i="1"/>
  <c r="Y109" i="2" s="1"/>
  <c r="U110" i="1"/>
  <c r="Y110" i="2" s="1"/>
  <c r="U111" i="1"/>
  <c r="Y111" i="2" s="1"/>
  <c r="U112" i="1"/>
  <c r="Y112" i="2" s="1"/>
  <c r="U113" i="1"/>
  <c r="Y113" i="2" s="1"/>
  <c r="U114" i="1"/>
  <c r="U115" i="1"/>
  <c r="Y115" i="2" s="1"/>
  <c r="U116" i="1"/>
  <c r="Y116" i="2" s="1"/>
  <c r="U117" i="1"/>
  <c r="Y117" i="2" s="1"/>
  <c r="U118" i="1"/>
  <c r="Y118" i="2" s="1"/>
  <c r="U119" i="1"/>
  <c r="Y119" i="2" s="1"/>
  <c r="U120" i="1"/>
  <c r="Y120" i="2" s="1"/>
  <c r="U121" i="1"/>
  <c r="Y121" i="2" s="1"/>
  <c r="U122" i="1"/>
  <c r="U123" i="1"/>
  <c r="Y123" i="2" s="1"/>
  <c r="U124" i="1"/>
  <c r="Y124" i="2" s="1"/>
  <c r="U125" i="1"/>
  <c r="Y125" i="2" s="1"/>
  <c r="U126" i="1"/>
  <c r="Y126" i="2" s="1"/>
  <c r="U127" i="1"/>
  <c r="Y127" i="2" s="1"/>
  <c r="U128" i="1"/>
  <c r="Y128" i="2" s="1"/>
  <c r="U129" i="1"/>
  <c r="Y129" i="2" s="1"/>
  <c r="U130" i="1"/>
  <c r="Y130" i="2" s="1"/>
  <c r="U131" i="1"/>
  <c r="Y131" i="2" s="1"/>
  <c r="U132" i="1"/>
  <c r="Y132" i="2" s="1"/>
  <c r="U133" i="1"/>
  <c r="Y133" i="2" s="1"/>
  <c r="U134" i="1"/>
  <c r="Y134" i="2" s="1"/>
  <c r="U4" i="1"/>
  <c r="Y4" i="2" s="1"/>
  <c r="R50" i="1"/>
  <c r="X50" i="2" s="1"/>
  <c r="R51" i="1"/>
  <c r="X51" i="2" s="1"/>
  <c r="R52" i="1"/>
  <c r="X52" i="2" s="1"/>
  <c r="R53" i="1"/>
  <c r="X53" i="2" s="1"/>
  <c r="R54" i="1"/>
  <c r="X54" i="2" s="1"/>
  <c r="R55" i="1"/>
  <c r="X55" i="2" s="1"/>
  <c r="R56" i="1"/>
  <c r="X56" i="2" s="1"/>
  <c r="R57" i="1"/>
  <c r="X57" i="2" s="1"/>
  <c r="R58" i="1"/>
  <c r="X58" i="2" s="1"/>
  <c r="R59" i="1"/>
  <c r="X59" i="2" s="1"/>
  <c r="R60" i="1"/>
  <c r="X60" i="2" s="1"/>
  <c r="R61" i="1"/>
  <c r="X61" i="2" s="1"/>
  <c r="R62" i="1"/>
  <c r="X62" i="2" s="1"/>
  <c r="R63" i="1"/>
  <c r="X63" i="2" s="1"/>
  <c r="R64" i="1"/>
  <c r="X64" i="2" s="1"/>
  <c r="R65" i="1"/>
  <c r="X65" i="2" s="1"/>
  <c r="R66" i="1"/>
  <c r="X66" i="2" s="1"/>
  <c r="R67" i="1"/>
  <c r="X67" i="2" s="1"/>
  <c r="R68" i="1"/>
  <c r="X68" i="2" s="1"/>
  <c r="R69" i="1"/>
  <c r="X69" i="2" s="1"/>
  <c r="R70" i="1"/>
  <c r="X70" i="2" s="1"/>
  <c r="R71" i="1"/>
  <c r="X71" i="2" s="1"/>
  <c r="R72" i="1"/>
  <c r="X72" i="2" s="1"/>
  <c r="R73" i="1"/>
  <c r="X73" i="2" s="1"/>
  <c r="R74" i="1"/>
  <c r="X74" i="2" s="1"/>
  <c r="R75" i="1"/>
  <c r="X75" i="2" s="1"/>
  <c r="R76" i="1"/>
  <c r="X76" i="2" s="1"/>
  <c r="R77" i="1"/>
  <c r="X77" i="2" s="1"/>
  <c r="R78" i="1"/>
  <c r="X78" i="2" s="1"/>
  <c r="R79" i="1"/>
  <c r="X79" i="2" s="1"/>
  <c r="R80" i="1"/>
  <c r="X80" i="2" s="1"/>
  <c r="R81" i="1"/>
  <c r="X81" i="2" s="1"/>
  <c r="R82" i="1"/>
  <c r="X82" i="2" s="1"/>
  <c r="R83" i="1"/>
  <c r="X83" i="2" s="1"/>
  <c r="R84" i="1"/>
  <c r="X84" i="2" s="1"/>
  <c r="R85" i="1"/>
  <c r="X85" i="2" s="1"/>
  <c r="R86" i="1"/>
  <c r="X86" i="2" s="1"/>
  <c r="R87" i="1"/>
  <c r="X87" i="2" s="1"/>
  <c r="R88" i="1"/>
  <c r="X88" i="2" s="1"/>
  <c r="R89" i="1"/>
  <c r="X89" i="2" s="1"/>
  <c r="R90" i="1"/>
  <c r="X90" i="2" s="1"/>
  <c r="R91" i="1"/>
  <c r="X91" i="2" s="1"/>
  <c r="R92" i="1"/>
  <c r="X92" i="2" s="1"/>
  <c r="R93" i="1"/>
  <c r="X93" i="2" s="1"/>
  <c r="R94" i="1"/>
  <c r="X94" i="2" s="1"/>
  <c r="R95" i="1"/>
  <c r="X95" i="2" s="1"/>
  <c r="R96" i="1"/>
  <c r="X96" i="2" s="1"/>
  <c r="R97" i="1"/>
  <c r="X97" i="2" s="1"/>
  <c r="R98" i="1"/>
  <c r="X98" i="2" s="1"/>
  <c r="R99" i="1"/>
  <c r="R100" i="1"/>
  <c r="X100" i="2" s="1"/>
  <c r="R101" i="1"/>
  <c r="X101" i="2" s="1"/>
  <c r="R102" i="1"/>
  <c r="X102" i="2" s="1"/>
  <c r="R103" i="1"/>
  <c r="X103" i="2" s="1"/>
  <c r="R104" i="1"/>
  <c r="X104" i="2" s="1"/>
  <c r="R105" i="1"/>
  <c r="X105" i="2" s="1"/>
  <c r="R106" i="1"/>
  <c r="X106" i="2" s="1"/>
  <c r="R107" i="1"/>
  <c r="X107" i="2" s="1"/>
  <c r="R108" i="1"/>
  <c r="X108" i="2" s="1"/>
  <c r="R109" i="1"/>
  <c r="X109" i="2" s="1"/>
  <c r="R110" i="1"/>
  <c r="X110" i="2" s="1"/>
  <c r="R111" i="1"/>
  <c r="X111" i="2" s="1"/>
  <c r="R112" i="1"/>
  <c r="X112" i="2" s="1"/>
  <c r="R113" i="1"/>
  <c r="R114" i="1"/>
  <c r="X114" i="2" s="1"/>
  <c r="R115" i="1"/>
  <c r="X115" i="2" s="1"/>
  <c r="R116" i="1"/>
  <c r="X116" i="2" s="1"/>
  <c r="R117" i="1"/>
  <c r="X117" i="2" s="1"/>
  <c r="R118" i="1"/>
  <c r="X118" i="2" s="1"/>
  <c r="R119" i="1"/>
  <c r="X119" i="2" s="1"/>
  <c r="R120" i="1"/>
  <c r="X120" i="2" s="1"/>
  <c r="R121" i="1"/>
  <c r="R122" i="1"/>
  <c r="X122" i="2" s="1"/>
  <c r="R123" i="1"/>
  <c r="X123" i="2" s="1"/>
  <c r="R124" i="1"/>
  <c r="X124" i="2" s="1"/>
  <c r="R125" i="1"/>
  <c r="X125" i="2" s="1"/>
  <c r="R126" i="1"/>
  <c r="X126" i="2" s="1"/>
  <c r="R127" i="1"/>
  <c r="X127" i="2" s="1"/>
  <c r="R128" i="1"/>
  <c r="X128" i="2" s="1"/>
  <c r="R129" i="1"/>
  <c r="X129" i="2" s="1"/>
  <c r="R130" i="1"/>
  <c r="X130" i="2" s="1"/>
  <c r="R131" i="1"/>
  <c r="X131" i="2" s="1"/>
  <c r="R132" i="1"/>
  <c r="X132" i="2" s="1"/>
  <c r="R133" i="1"/>
  <c r="X133" i="2" s="1"/>
  <c r="R134" i="1"/>
  <c r="X134" i="2" s="1"/>
  <c r="R4" i="1"/>
  <c r="X4" i="2" s="1"/>
  <c r="O49" i="1"/>
  <c r="W49" i="2" s="1"/>
  <c r="O50" i="1"/>
  <c r="W50" i="2" s="1"/>
  <c r="O51" i="1"/>
  <c r="W51" i="2" s="1"/>
  <c r="O52" i="1"/>
  <c r="W52" i="2" s="1"/>
  <c r="O53" i="1"/>
  <c r="W53" i="2" s="1"/>
  <c r="O54" i="1"/>
  <c r="W54" i="2" s="1"/>
  <c r="O55" i="1"/>
  <c r="W55" i="2" s="1"/>
  <c r="O56" i="1"/>
  <c r="W56" i="2" s="1"/>
  <c r="O57" i="1"/>
  <c r="W57" i="2" s="1"/>
  <c r="O58" i="1"/>
  <c r="W58" i="2" s="1"/>
  <c r="O59" i="1"/>
  <c r="W59" i="2" s="1"/>
  <c r="O60" i="1"/>
  <c r="W60" i="2" s="1"/>
  <c r="O61" i="1"/>
  <c r="W61" i="2" s="1"/>
  <c r="O62" i="1"/>
  <c r="W62" i="2" s="1"/>
  <c r="O63" i="1"/>
  <c r="W63" i="2" s="1"/>
  <c r="O64" i="1"/>
  <c r="W64" i="2" s="1"/>
  <c r="O65" i="1"/>
  <c r="W65" i="2" s="1"/>
  <c r="O66" i="1"/>
  <c r="W66" i="2" s="1"/>
  <c r="O67" i="1"/>
  <c r="W67" i="2" s="1"/>
  <c r="O68" i="1"/>
  <c r="W68" i="2" s="1"/>
  <c r="O69" i="1"/>
  <c r="W69" i="2" s="1"/>
  <c r="O70" i="1"/>
  <c r="W70" i="2" s="1"/>
  <c r="O71" i="1"/>
  <c r="W71" i="2" s="1"/>
  <c r="O72" i="1"/>
  <c r="W72" i="2" s="1"/>
  <c r="O73" i="1"/>
  <c r="W73" i="2" s="1"/>
  <c r="O74" i="1"/>
  <c r="W74" i="2" s="1"/>
  <c r="O75" i="1"/>
  <c r="W75" i="2" s="1"/>
  <c r="O76" i="1"/>
  <c r="W76" i="2" s="1"/>
  <c r="O77" i="1"/>
  <c r="W77" i="2" s="1"/>
  <c r="O78" i="1"/>
  <c r="W78" i="2" s="1"/>
  <c r="O79" i="1"/>
  <c r="W79" i="2" s="1"/>
  <c r="O80" i="1"/>
  <c r="W80" i="2" s="1"/>
  <c r="O81" i="1"/>
  <c r="W81" i="2" s="1"/>
  <c r="O82" i="1"/>
  <c r="W82" i="2" s="1"/>
  <c r="O83" i="1"/>
  <c r="W83" i="2" s="1"/>
  <c r="O84" i="1"/>
  <c r="W84" i="2" s="1"/>
  <c r="O85" i="1"/>
  <c r="W85" i="2" s="1"/>
  <c r="O86" i="1"/>
  <c r="W86" i="2" s="1"/>
  <c r="O87" i="1"/>
  <c r="W87" i="2" s="1"/>
  <c r="O88" i="1"/>
  <c r="W88" i="2" s="1"/>
  <c r="O89" i="1"/>
  <c r="W89" i="2" s="1"/>
  <c r="O90" i="1"/>
  <c r="W90" i="2" s="1"/>
  <c r="O91" i="1"/>
  <c r="W91" i="2" s="1"/>
  <c r="O92" i="1"/>
  <c r="W92" i="2" s="1"/>
  <c r="O93" i="1"/>
  <c r="W93" i="2" s="1"/>
  <c r="O94" i="1"/>
  <c r="W94" i="2" s="1"/>
  <c r="O95" i="1"/>
  <c r="W95" i="2" s="1"/>
  <c r="O96" i="1"/>
  <c r="W96" i="2" s="1"/>
  <c r="O97" i="1"/>
  <c r="W97" i="2" s="1"/>
  <c r="O98" i="1"/>
  <c r="W98" i="2" s="1"/>
  <c r="O99" i="1"/>
  <c r="W99" i="2" s="1"/>
  <c r="O100" i="1"/>
  <c r="W100" i="2" s="1"/>
  <c r="O101" i="1"/>
  <c r="W101" i="2" s="1"/>
  <c r="O102" i="1"/>
  <c r="W102" i="2" s="1"/>
  <c r="O103" i="1"/>
  <c r="W103" i="2" s="1"/>
  <c r="O104" i="1"/>
  <c r="W104" i="2" s="1"/>
  <c r="O105" i="1"/>
  <c r="W105" i="2" s="1"/>
  <c r="O106" i="1"/>
  <c r="W106" i="2" s="1"/>
  <c r="O107" i="1"/>
  <c r="W107" i="2" s="1"/>
  <c r="O108" i="1"/>
  <c r="W108" i="2" s="1"/>
  <c r="O109" i="1"/>
  <c r="W109" i="2" s="1"/>
  <c r="O110" i="1"/>
  <c r="W110" i="2" s="1"/>
  <c r="O111" i="1"/>
  <c r="W111" i="2" s="1"/>
  <c r="O112" i="1"/>
  <c r="W112" i="2" s="1"/>
  <c r="O113" i="1"/>
  <c r="W113" i="2" s="1"/>
  <c r="O114" i="1"/>
  <c r="W114" i="2" s="1"/>
  <c r="O115" i="1"/>
  <c r="W115" i="2" s="1"/>
  <c r="O116" i="1"/>
  <c r="W116" i="2" s="1"/>
  <c r="O117" i="1"/>
  <c r="W117" i="2" s="1"/>
  <c r="O118" i="1"/>
  <c r="W118" i="2" s="1"/>
  <c r="O119" i="1"/>
  <c r="W119" i="2" s="1"/>
  <c r="O120" i="1"/>
  <c r="O121" i="1"/>
  <c r="W121" i="2" s="1"/>
  <c r="O122" i="1"/>
  <c r="W122" i="2" s="1"/>
  <c r="O123" i="1"/>
  <c r="W123" i="2" s="1"/>
  <c r="O124" i="1"/>
  <c r="W124" i="2" s="1"/>
  <c r="O125" i="1"/>
  <c r="W125" i="2" s="1"/>
  <c r="O126" i="1"/>
  <c r="W126" i="2" s="1"/>
  <c r="O127" i="1"/>
  <c r="W127" i="2" s="1"/>
  <c r="O128" i="1"/>
  <c r="W128" i="2" s="1"/>
  <c r="O129" i="1"/>
  <c r="W129" i="2" s="1"/>
  <c r="O130" i="1"/>
  <c r="W130" i="2" s="1"/>
  <c r="O131" i="1"/>
  <c r="W131" i="2" s="1"/>
  <c r="O132" i="1"/>
  <c r="W132" i="2" s="1"/>
  <c r="O133" i="1"/>
  <c r="W133" i="2" s="1"/>
  <c r="O134" i="1"/>
  <c r="W134" i="2" s="1"/>
  <c r="O4" i="1"/>
  <c r="L134" i="1"/>
  <c r="V134" i="2" s="1"/>
  <c r="L48" i="1"/>
  <c r="V48" i="2" s="1"/>
  <c r="L49" i="1"/>
  <c r="V49" i="2" s="1"/>
  <c r="L50" i="1"/>
  <c r="V50" i="2" s="1"/>
  <c r="L51" i="1"/>
  <c r="V51" i="2" s="1"/>
  <c r="L52" i="1"/>
  <c r="V52" i="2" s="1"/>
  <c r="L53" i="1"/>
  <c r="V53" i="2" s="1"/>
  <c r="L54" i="1"/>
  <c r="V54" i="2" s="1"/>
  <c r="L55" i="1"/>
  <c r="V55" i="2" s="1"/>
  <c r="L56" i="1"/>
  <c r="V56" i="2" s="1"/>
  <c r="L57" i="1"/>
  <c r="V57" i="2" s="1"/>
  <c r="L58" i="1"/>
  <c r="V58" i="2" s="1"/>
  <c r="L59" i="1"/>
  <c r="V59" i="2" s="1"/>
  <c r="L60" i="1"/>
  <c r="V60" i="2" s="1"/>
  <c r="L61" i="1"/>
  <c r="V61" i="2" s="1"/>
  <c r="L62" i="1"/>
  <c r="V62" i="2" s="1"/>
  <c r="L63" i="1"/>
  <c r="V63" i="2" s="1"/>
  <c r="L64" i="1"/>
  <c r="V64" i="2" s="1"/>
  <c r="L65" i="1"/>
  <c r="V65" i="2" s="1"/>
  <c r="L66" i="1"/>
  <c r="V66" i="2" s="1"/>
  <c r="L67" i="1"/>
  <c r="V67" i="2" s="1"/>
  <c r="L68" i="1"/>
  <c r="V68" i="2" s="1"/>
  <c r="L69" i="1"/>
  <c r="V69" i="2" s="1"/>
  <c r="L70" i="1"/>
  <c r="V70" i="2" s="1"/>
  <c r="L71" i="1"/>
  <c r="V71" i="2" s="1"/>
  <c r="L72" i="1"/>
  <c r="V72" i="2" s="1"/>
  <c r="L73" i="1"/>
  <c r="V73" i="2" s="1"/>
  <c r="L74" i="1"/>
  <c r="V74" i="2" s="1"/>
  <c r="L75" i="1"/>
  <c r="V75" i="2" s="1"/>
  <c r="L76" i="1"/>
  <c r="V76" i="2" s="1"/>
  <c r="L77" i="1"/>
  <c r="V77" i="2" s="1"/>
  <c r="L78" i="1"/>
  <c r="V78" i="2" s="1"/>
  <c r="L79" i="1"/>
  <c r="V79" i="2" s="1"/>
  <c r="L80" i="1"/>
  <c r="V80" i="2" s="1"/>
  <c r="L81" i="1"/>
  <c r="V81" i="2" s="1"/>
  <c r="L82" i="1"/>
  <c r="V82" i="2" s="1"/>
  <c r="L83" i="1"/>
  <c r="V83" i="2" s="1"/>
  <c r="L84" i="1"/>
  <c r="V84" i="2" s="1"/>
  <c r="L85" i="1"/>
  <c r="V85" i="2" s="1"/>
  <c r="L86" i="1"/>
  <c r="V86" i="2" s="1"/>
  <c r="L87" i="1"/>
  <c r="V87" i="2" s="1"/>
  <c r="L88" i="1"/>
  <c r="V88" i="2" s="1"/>
  <c r="L89" i="1"/>
  <c r="V89" i="2" s="1"/>
  <c r="L90" i="1"/>
  <c r="V90" i="2" s="1"/>
  <c r="L91" i="1"/>
  <c r="V91" i="2" s="1"/>
  <c r="L92" i="1"/>
  <c r="V92" i="2" s="1"/>
  <c r="L93" i="1"/>
  <c r="V93" i="2" s="1"/>
  <c r="L94" i="1"/>
  <c r="V94" i="2" s="1"/>
  <c r="L95" i="1"/>
  <c r="V95" i="2" s="1"/>
  <c r="L96" i="1"/>
  <c r="V96" i="2" s="1"/>
  <c r="L97" i="1"/>
  <c r="V97" i="2" s="1"/>
  <c r="L98" i="1"/>
  <c r="V98" i="2" s="1"/>
  <c r="L99" i="1"/>
  <c r="V99" i="2" s="1"/>
  <c r="L100" i="1"/>
  <c r="V100" i="2" s="1"/>
  <c r="L101" i="1"/>
  <c r="V101" i="2" s="1"/>
  <c r="L102" i="1"/>
  <c r="V102" i="2" s="1"/>
  <c r="L103" i="1"/>
  <c r="V103" i="2" s="1"/>
  <c r="L104" i="1"/>
  <c r="V104" i="2" s="1"/>
  <c r="L105" i="1"/>
  <c r="V105" i="2" s="1"/>
  <c r="L106" i="1"/>
  <c r="V106" i="2" s="1"/>
  <c r="L107" i="1"/>
  <c r="V107" i="2" s="1"/>
  <c r="L108" i="1"/>
  <c r="V108" i="2" s="1"/>
  <c r="L109" i="1"/>
  <c r="V109" i="2" s="1"/>
  <c r="L110" i="1"/>
  <c r="V110" i="2" s="1"/>
  <c r="L111" i="1"/>
  <c r="V111" i="2" s="1"/>
  <c r="L112" i="1"/>
  <c r="V112" i="2" s="1"/>
  <c r="L113" i="1"/>
  <c r="V113" i="2" s="1"/>
  <c r="L114" i="1"/>
  <c r="V114" i="2" s="1"/>
  <c r="L115" i="1"/>
  <c r="V115" i="2" s="1"/>
  <c r="L116" i="1"/>
  <c r="V116" i="2" s="1"/>
  <c r="L117" i="1"/>
  <c r="V117" i="2" s="1"/>
  <c r="L118" i="1"/>
  <c r="V118" i="2" s="1"/>
  <c r="L119" i="1"/>
  <c r="L120" i="1"/>
  <c r="V120" i="2" s="1"/>
  <c r="L121" i="1"/>
  <c r="V121" i="2" s="1"/>
  <c r="L122" i="1"/>
  <c r="V122" i="2" s="1"/>
  <c r="L123" i="1"/>
  <c r="V123" i="2" s="1"/>
  <c r="L124" i="1"/>
  <c r="V124" i="2" s="1"/>
  <c r="L125" i="1"/>
  <c r="V125" i="2" s="1"/>
  <c r="L126" i="1"/>
  <c r="V126" i="2" s="1"/>
  <c r="L127" i="1"/>
  <c r="V127" i="2" s="1"/>
  <c r="L128" i="1"/>
  <c r="V128" i="2" s="1"/>
  <c r="L129" i="1"/>
  <c r="V129" i="2" s="1"/>
  <c r="L130" i="1"/>
  <c r="V130" i="2" s="1"/>
  <c r="L131" i="1"/>
  <c r="V131" i="2" s="1"/>
  <c r="L132" i="1"/>
  <c r="V132" i="2" s="1"/>
  <c r="L133" i="1"/>
  <c r="V133" i="2" s="1"/>
  <c r="I47" i="1"/>
  <c r="U47" i="2" s="1"/>
  <c r="I48" i="1"/>
  <c r="U48" i="2" s="1"/>
  <c r="I49" i="1"/>
  <c r="U49" i="2" s="1"/>
  <c r="I50" i="1"/>
  <c r="U50" i="2" s="1"/>
  <c r="I51" i="1"/>
  <c r="U51" i="2" s="1"/>
  <c r="I52" i="1"/>
  <c r="U52" i="2" s="1"/>
  <c r="I53" i="1"/>
  <c r="U53" i="2" s="1"/>
  <c r="I54" i="1"/>
  <c r="U54" i="2" s="1"/>
  <c r="I55" i="1"/>
  <c r="U55" i="2" s="1"/>
  <c r="I56" i="1"/>
  <c r="U56" i="2" s="1"/>
  <c r="I57" i="1"/>
  <c r="U57" i="2" s="1"/>
  <c r="I58" i="1"/>
  <c r="U58" i="2" s="1"/>
  <c r="I59" i="1"/>
  <c r="U59" i="2" s="1"/>
  <c r="I60" i="1"/>
  <c r="U60" i="2" s="1"/>
  <c r="I61" i="1"/>
  <c r="U61" i="2" s="1"/>
  <c r="I62" i="1"/>
  <c r="U62" i="2" s="1"/>
  <c r="I63" i="1"/>
  <c r="U63" i="2" s="1"/>
  <c r="I64" i="1"/>
  <c r="U64" i="2" s="1"/>
  <c r="I65" i="1"/>
  <c r="U65" i="2" s="1"/>
  <c r="I66" i="1"/>
  <c r="U66" i="2" s="1"/>
  <c r="I67" i="1"/>
  <c r="U67" i="2" s="1"/>
  <c r="I68" i="1"/>
  <c r="U68" i="2" s="1"/>
  <c r="I69" i="1"/>
  <c r="U69" i="2" s="1"/>
  <c r="I70" i="1"/>
  <c r="U70" i="2" s="1"/>
  <c r="I71" i="1"/>
  <c r="U71" i="2" s="1"/>
  <c r="I72" i="1"/>
  <c r="U72" i="2" s="1"/>
  <c r="I73" i="1"/>
  <c r="U73" i="2" s="1"/>
  <c r="I74" i="1"/>
  <c r="U74" i="2" s="1"/>
  <c r="I75" i="1"/>
  <c r="U75" i="2" s="1"/>
  <c r="I76" i="1"/>
  <c r="U76" i="2" s="1"/>
  <c r="I77" i="1"/>
  <c r="U77" i="2" s="1"/>
  <c r="I78" i="1"/>
  <c r="U78" i="2" s="1"/>
  <c r="I79" i="1"/>
  <c r="U79" i="2" s="1"/>
  <c r="I80" i="1"/>
  <c r="U80" i="2" s="1"/>
  <c r="I81" i="1"/>
  <c r="U81" i="2" s="1"/>
  <c r="I82" i="1"/>
  <c r="U82" i="2" s="1"/>
  <c r="I83" i="1"/>
  <c r="U83" i="2" s="1"/>
  <c r="I84" i="1"/>
  <c r="U84" i="2" s="1"/>
  <c r="I85" i="1"/>
  <c r="U85" i="2" s="1"/>
  <c r="I86" i="1"/>
  <c r="U86" i="2" s="1"/>
  <c r="I87" i="1"/>
  <c r="U87" i="2" s="1"/>
  <c r="I88" i="1"/>
  <c r="U88" i="2" s="1"/>
  <c r="I89" i="1"/>
  <c r="U89" i="2" s="1"/>
  <c r="I90" i="1"/>
  <c r="U90" i="2" s="1"/>
  <c r="I91" i="1"/>
  <c r="U91" i="2" s="1"/>
  <c r="I92" i="1"/>
  <c r="U92" i="2" s="1"/>
  <c r="I93" i="1"/>
  <c r="U93" i="2" s="1"/>
  <c r="I94" i="1"/>
  <c r="U94" i="2" s="1"/>
  <c r="I95" i="1"/>
  <c r="U95" i="2" s="1"/>
  <c r="I96" i="1"/>
  <c r="U96" i="2" s="1"/>
  <c r="I97" i="1"/>
  <c r="U97" i="2" s="1"/>
  <c r="I98" i="1"/>
  <c r="U98" i="2" s="1"/>
  <c r="I99" i="1"/>
  <c r="U99" i="2" s="1"/>
  <c r="I100" i="1"/>
  <c r="U100" i="2" s="1"/>
  <c r="I101" i="1"/>
  <c r="U101" i="2" s="1"/>
  <c r="I102" i="1"/>
  <c r="U102" i="2" s="1"/>
  <c r="I103" i="1"/>
  <c r="U103" i="2" s="1"/>
  <c r="I104" i="1"/>
  <c r="U104" i="2" s="1"/>
  <c r="I105" i="1"/>
  <c r="U105" i="2" s="1"/>
  <c r="I106" i="1"/>
  <c r="U106" i="2" s="1"/>
  <c r="I107" i="1"/>
  <c r="U107" i="2" s="1"/>
  <c r="I108" i="1"/>
  <c r="U108" i="2" s="1"/>
  <c r="I109" i="1"/>
  <c r="U109" i="2" s="1"/>
  <c r="I110" i="1"/>
  <c r="U110" i="2" s="1"/>
  <c r="I111" i="1"/>
  <c r="U111" i="2" s="1"/>
  <c r="I112" i="1"/>
  <c r="I113" i="1"/>
  <c r="U113" i="2" s="1"/>
  <c r="I114" i="1"/>
  <c r="U114" i="2" s="1"/>
  <c r="I115" i="1"/>
  <c r="U115" i="2" s="1"/>
  <c r="I116" i="1"/>
  <c r="U116" i="2" s="1"/>
  <c r="I117" i="1"/>
  <c r="U117" i="2" s="1"/>
  <c r="I118" i="1"/>
  <c r="I119" i="1"/>
  <c r="U119" i="2" s="1"/>
  <c r="I120" i="1"/>
  <c r="U120" i="2" s="1"/>
  <c r="I121" i="1"/>
  <c r="U121" i="2" s="1"/>
  <c r="I122" i="1"/>
  <c r="U122" i="2" s="1"/>
  <c r="I123" i="1"/>
  <c r="U123" i="2" s="1"/>
  <c r="I124" i="1"/>
  <c r="U124" i="2" s="1"/>
  <c r="I125" i="1"/>
  <c r="U125" i="2" s="1"/>
  <c r="I126" i="1"/>
  <c r="U126" i="2" s="1"/>
  <c r="I127" i="1"/>
  <c r="U127" i="2" s="1"/>
  <c r="I128" i="1"/>
  <c r="U128" i="2" s="1"/>
  <c r="I129" i="1"/>
  <c r="U129" i="2" s="1"/>
  <c r="I130" i="1"/>
  <c r="U130" i="2" s="1"/>
  <c r="I131" i="1"/>
  <c r="U131" i="2" s="1"/>
  <c r="I132" i="1"/>
  <c r="U132" i="2" s="1"/>
  <c r="I133" i="1"/>
  <c r="U133" i="2" s="1"/>
  <c r="I134" i="1"/>
  <c r="U134" i="2" s="1"/>
  <c r="I4" i="1"/>
  <c r="F134" i="1"/>
  <c r="T134" i="2" s="1"/>
  <c r="F133" i="1"/>
  <c r="T133" i="2" s="1"/>
  <c r="F132" i="1"/>
  <c r="T132" i="2" s="1"/>
  <c r="F131" i="1"/>
  <c r="T131" i="2" s="1"/>
  <c r="F130" i="1"/>
  <c r="T130" i="2" s="1"/>
  <c r="F129" i="1"/>
  <c r="T129" i="2" s="1"/>
  <c r="F128" i="1"/>
  <c r="T128" i="2" s="1"/>
  <c r="F127" i="1"/>
  <c r="T127" i="2" s="1"/>
  <c r="F126" i="1"/>
  <c r="T126" i="2" s="1"/>
  <c r="F125" i="1"/>
  <c r="F124" i="1"/>
  <c r="T124" i="2" s="1"/>
  <c r="F123" i="1"/>
  <c r="T123" i="2" s="1"/>
  <c r="F122" i="1"/>
  <c r="T122" i="2" s="1"/>
  <c r="F121" i="1"/>
  <c r="T121" i="2" s="1"/>
  <c r="F120" i="1"/>
  <c r="T120" i="2" s="1"/>
  <c r="F119" i="1"/>
  <c r="T119" i="2" s="1"/>
  <c r="F118" i="1"/>
  <c r="T118" i="2" s="1"/>
  <c r="F117" i="1"/>
  <c r="F116" i="1"/>
  <c r="T116" i="2" s="1"/>
  <c r="F115" i="1"/>
  <c r="T115" i="2" s="1"/>
  <c r="F114" i="1"/>
  <c r="T114" i="2" s="1"/>
  <c r="F113" i="1"/>
  <c r="T113" i="2" s="1"/>
  <c r="F112" i="1"/>
  <c r="T112" i="2" s="1"/>
  <c r="F111" i="1"/>
  <c r="T111" i="2" s="1"/>
  <c r="F110" i="1"/>
  <c r="T110" i="2" s="1"/>
  <c r="F109" i="1"/>
  <c r="T109" i="2" s="1"/>
  <c r="F108" i="1"/>
  <c r="T108" i="2" s="1"/>
  <c r="F107" i="1"/>
  <c r="T107" i="2" s="1"/>
  <c r="F106" i="1"/>
  <c r="T106" i="2" s="1"/>
  <c r="F105" i="1"/>
  <c r="T105" i="2" s="1"/>
  <c r="F104" i="1"/>
  <c r="T104" i="2" s="1"/>
  <c r="F103" i="1"/>
  <c r="T103" i="2" s="1"/>
  <c r="F102" i="1"/>
  <c r="T102" i="2" s="1"/>
  <c r="F101" i="1"/>
  <c r="T101" i="2" s="1"/>
  <c r="F100" i="1"/>
  <c r="T100" i="2" s="1"/>
  <c r="F99" i="1"/>
  <c r="T99" i="2" s="1"/>
  <c r="F98" i="1"/>
  <c r="T98" i="2" s="1"/>
  <c r="F97" i="1"/>
  <c r="T97" i="2" s="1"/>
  <c r="F96" i="1"/>
  <c r="T96" i="2" s="1"/>
  <c r="F95" i="1"/>
  <c r="F94" i="1"/>
  <c r="T94" i="2" s="1"/>
  <c r="F93" i="1"/>
  <c r="T93" i="2" s="1"/>
  <c r="F92" i="1"/>
  <c r="T92" i="2" s="1"/>
  <c r="F91" i="1"/>
  <c r="T91" i="2" s="1"/>
  <c r="F90" i="1"/>
  <c r="T90" i="2" s="1"/>
  <c r="F89" i="1"/>
  <c r="T89" i="2" s="1"/>
  <c r="F88" i="1"/>
  <c r="T88" i="2" s="1"/>
  <c r="F87" i="1"/>
  <c r="T87" i="2" s="1"/>
  <c r="F86" i="1"/>
  <c r="T86" i="2" s="1"/>
  <c r="F85" i="1"/>
  <c r="T85" i="2" s="1"/>
  <c r="F84" i="1"/>
  <c r="T84" i="2" s="1"/>
  <c r="F83" i="1"/>
  <c r="T83" i="2" s="1"/>
  <c r="F82" i="1"/>
  <c r="T82" i="2" s="1"/>
  <c r="F81" i="1"/>
  <c r="T81" i="2" s="1"/>
  <c r="F80" i="1"/>
  <c r="T80" i="2" s="1"/>
  <c r="F79" i="1"/>
  <c r="T79" i="2" s="1"/>
  <c r="F78" i="1"/>
  <c r="T78" i="2" s="1"/>
  <c r="F77" i="1"/>
  <c r="T77" i="2" s="1"/>
  <c r="F76" i="1"/>
  <c r="T76" i="2" s="1"/>
  <c r="F75" i="1"/>
  <c r="T75" i="2" s="1"/>
  <c r="F74" i="1"/>
  <c r="T74" i="2" s="1"/>
  <c r="F73" i="1"/>
  <c r="T73" i="2" s="1"/>
  <c r="F72" i="1"/>
  <c r="T72" i="2" s="1"/>
  <c r="F71" i="1"/>
  <c r="T71" i="2" s="1"/>
  <c r="F70" i="1"/>
  <c r="T70" i="2" s="1"/>
  <c r="F69" i="1"/>
  <c r="T69" i="2" s="1"/>
  <c r="F68" i="1"/>
  <c r="T68" i="2" s="1"/>
  <c r="F67" i="1"/>
  <c r="T67" i="2" s="1"/>
  <c r="F66" i="1"/>
  <c r="T66" i="2" s="1"/>
  <c r="F65" i="1"/>
  <c r="T65" i="2" s="1"/>
  <c r="F64" i="1"/>
  <c r="T64" i="2" s="1"/>
  <c r="F63" i="1"/>
  <c r="T63" i="2" s="1"/>
  <c r="F62" i="1"/>
  <c r="T62" i="2" s="1"/>
  <c r="F61" i="1"/>
  <c r="T61" i="2" s="1"/>
  <c r="F60" i="1"/>
  <c r="T60" i="2" s="1"/>
  <c r="F59" i="1"/>
  <c r="T59" i="2" s="1"/>
  <c r="F58" i="1"/>
  <c r="T58" i="2" s="1"/>
  <c r="F57" i="1"/>
  <c r="T57" i="2" s="1"/>
  <c r="F56" i="1"/>
  <c r="T56" i="2" s="1"/>
  <c r="F55" i="1"/>
  <c r="T55" i="2" s="1"/>
  <c r="F54" i="1"/>
  <c r="T54" i="2" s="1"/>
  <c r="F53" i="1"/>
  <c r="T53" i="2" s="1"/>
  <c r="F52" i="1"/>
  <c r="T52" i="2" s="1"/>
  <c r="F51" i="1"/>
  <c r="F50" i="1"/>
  <c r="T50" i="2" s="1"/>
  <c r="F49" i="1"/>
  <c r="T49" i="2" s="1"/>
  <c r="F48" i="1"/>
  <c r="T48" i="2" s="1"/>
  <c r="F47" i="1"/>
  <c r="T47" i="2" s="1"/>
  <c r="F46" i="1"/>
  <c r="T46" i="2" s="1"/>
  <c r="F4" i="1"/>
  <c r="T4" i="2" s="1"/>
  <c r="D138" i="3"/>
  <c r="E138" i="3"/>
  <c r="F138" i="3"/>
  <c r="G138" i="3"/>
  <c r="H138" i="3"/>
  <c r="I138" i="3"/>
  <c r="J138" i="3"/>
  <c r="K138" i="3"/>
  <c r="L138" i="3"/>
  <c r="M138" i="3"/>
  <c r="N138" i="3"/>
  <c r="O138" i="3"/>
  <c r="P138" i="3"/>
  <c r="Q138" i="3"/>
  <c r="C138" i="3"/>
  <c r="C6" i="2"/>
  <c r="D6" i="2"/>
  <c r="E6" i="2"/>
  <c r="G8" i="7" s="1"/>
  <c r="F6" i="2"/>
  <c r="G6" i="2"/>
  <c r="H6" i="2"/>
  <c r="I6" i="2"/>
  <c r="J6" i="2"/>
  <c r="K6" i="2"/>
  <c r="L6" i="2"/>
  <c r="M6" i="2"/>
  <c r="O8" i="7" s="1"/>
  <c r="N6" i="2"/>
  <c r="O6" i="2"/>
  <c r="P6" i="2"/>
  <c r="Q6" i="2"/>
  <c r="C7" i="2"/>
  <c r="D7" i="2"/>
  <c r="E7" i="2"/>
  <c r="F7" i="2"/>
  <c r="G7" i="2"/>
  <c r="H7" i="2"/>
  <c r="I7" i="2"/>
  <c r="J7" i="2"/>
  <c r="K7" i="2"/>
  <c r="L7" i="2"/>
  <c r="M7" i="2"/>
  <c r="N7" i="2"/>
  <c r="P9" i="7" s="1"/>
  <c r="O7" i="2"/>
  <c r="P7" i="2"/>
  <c r="Q7" i="2"/>
  <c r="C8" i="2"/>
  <c r="D8" i="2"/>
  <c r="E8" i="2"/>
  <c r="F8" i="2"/>
  <c r="G8" i="2"/>
  <c r="H8" i="2"/>
  <c r="I8" i="2"/>
  <c r="J8" i="2"/>
  <c r="K8" i="2"/>
  <c r="L8" i="2"/>
  <c r="M8" i="2"/>
  <c r="N8" i="2"/>
  <c r="O8" i="2"/>
  <c r="Q10" i="7" s="1"/>
  <c r="P8" i="2"/>
  <c r="Q8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R11" i="7" s="1"/>
  <c r="Q9" i="2"/>
  <c r="C10" i="2"/>
  <c r="D10" i="2"/>
  <c r="E10" i="2"/>
  <c r="F10" i="2"/>
  <c r="G10" i="2"/>
  <c r="H10" i="2"/>
  <c r="I10" i="2"/>
  <c r="K12" i="7" s="1"/>
  <c r="J10" i="2"/>
  <c r="K10" i="2"/>
  <c r="L10" i="2"/>
  <c r="M10" i="2"/>
  <c r="N10" i="2"/>
  <c r="O10" i="2"/>
  <c r="P10" i="2"/>
  <c r="Q10" i="2"/>
  <c r="S12" i="7" s="1"/>
  <c r="C11" i="2"/>
  <c r="D11" i="2"/>
  <c r="E11" i="2"/>
  <c r="F11" i="2"/>
  <c r="G11" i="2"/>
  <c r="H11" i="2"/>
  <c r="I11" i="2"/>
  <c r="J11" i="2"/>
  <c r="L13" i="7" s="1"/>
  <c r="K11" i="2"/>
  <c r="L11" i="2"/>
  <c r="M11" i="2"/>
  <c r="N11" i="2"/>
  <c r="O11" i="2"/>
  <c r="P11" i="2"/>
  <c r="Q11" i="2"/>
  <c r="C12" i="2"/>
  <c r="D12" i="2"/>
  <c r="E12" i="2"/>
  <c r="F12" i="2"/>
  <c r="G12" i="2"/>
  <c r="H12" i="2"/>
  <c r="I12" i="2"/>
  <c r="J12" i="2"/>
  <c r="K12" i="2"/>
  <c r="M14" i="7" s="1"/>
  <c r="L12" i="2"/>
  <c r="M12" i="2"/>
  <c r="N12" i="2"/>
  <c r="O12" i="2"/>
  <c r="P12" i="2"/>
  <c r="Q12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C3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C33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C34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C36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C37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C38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C39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C62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C69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C78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C79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C80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C81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C82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C83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C84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C85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C86" i="2"/>
  <c r="D86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C87" i="2"/>
  <c r="D87" i="2"/>
  <c r="E87" i="2"/>
  <c r="F87" i="2"/>
  <c r="G87" i="2"/>
  <c r="H87" i="2"/>
  <c r="I87" i="2"/>
  <c r="J87" i="2"/>
  <c r="K87" i="2"/>
  <c r="L87" i="2"/>
  <c r="M87" i="2"/>
  <c r="N87" i="2"/>
  <c r="O87" i="2"/>
  <c r="P87" i="2"/>
  <c r="Q87" i="2"/>
  <c r="C88" i="2"/>
  <c r="D88" i="2"/>
  <c r="E88" i="2"/>
  <c r="F88" i="2"/>
  <c r="G88" i="2"/>
  <c r="H88" i="2"/>
  <c r="I88" i="2"/>
  <c r="J88" i="2"/>
  <c r="K88" i="2"/>
  <c r="L88" i="2"/>
  <c r="M88" i="2"/>
  <c r="N88" i="2"/>
  <c r="O88" i="2"/>
  <c r="P88" i="2"/>
  <c r="Q88" i="2"/>
  <c r="C89" i="2"/>
  <c r="D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C90" i="2"/>
  <c r="D90" i="2"/>
  <c r="E90" i="2"/>
  <c r="F90" i="2"/>
  <c r="G90" i="2"/>
  <c r="H90" i="2"/>
  <c r="I90" i="2"/>
  <c r="J90" i="2"/>
  <c r="K90" i="2"/>
  <c r="L90" i="2"/>
  <c r="M90" i="2"/>
  <c r="N90" i="2"/>
  <c r="O90" i="2"/>
  <c r="P90" i="2"/>
  <c r="Q90" i="2"/>
  <c r="C91" i="2"/>
  <c r="D91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C92" i="2"/>
  <c r="D92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C93" i="2"/>
  <c r="D93" i="2"/>
  <c r="E93" i="2"/>
  <c r="F93" i="2"/>
  <c r="G93" i="2"/>
  <c r="H93" i="2"/>
  <c r="I93" i="2"/>
  <c r="J93" i="2"/>
  <c r="K93" i="2"/>
  <c r="L93" i="2"/>
  <c r="M93" i="2"/>
  <c r="N93" i="2"/>
  <c r="O93" i="2"/>
  <c r="P93" i="2"/>
  <c r="Q93" i="2"/>
  <c r="C94" i="2"/>
  <c r="D94" i="2"/>
  <c r="E94" i="2"/>
  <c r="F94" i="2"/>
  <c r="G94" i="2"/>
  <c r="H94" i="2"/>
  <c r="I94" i="2"/>
  <c r="J94" i="2"/>
  <c r="K94" i="2"/>
  <c r="L94" i="2"/>
  <c r="M94" i="2"/>
  <c r="N94" i="2"/>
  <c r="O94" i="2"/>
  <c r="P94" i="2"/>
  <c r="Q94" i="2"/>
  <c r="C95" i="2"/>
  <c r="D95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C96" i="2"/>
  <c r="D96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C97" i="2"/>
  <c r="D97" i="2"/>
  <c r="E97" i="2"/>
  <c r="F97" i="2"/>
  <c r="G97" i="2"/>
  <c r="H97" i="2"/>
  <c r="I97" i="2"/>
  <c r="J97" i="2"/>
  <c r="K97" i="2"/>
  <c r="L97" i="2"/>
  <c r="M97" i="2"/>
  <c r="N97" i="2"/>
  <c r="O97" i="2"/>
  <c r="P97" i="2"/>
  <c r="Q97" i="2"/>
  <c r="C98" i="2"/>
  <c r="D98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C99" i="2"/>
  <c r="D99" i="2"/>
  <c r="E99" i="2"/>
  <c r="F99" i="2"/>
  <c r="G99" i="2"/>
  <c r="H99" i="2"/>
  <c r="I99" i="2"/>
  <c r="J99" i="2"/>
  <c r="K99" i="2"/>
  <c r="L99" i="2"/>
  <c r="M99" i="2"/>
  <c r="N99" i="2"/>
  <c r="O99" i="2"/>
  <c r="P99" i="2"/>
  <c r="Q99" i="2"/>
  <c r="C100" i="2"/>
  <c r="D100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C101" i="2"/>
  <c r="D101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C102" i="2"/>
  <c r="D102" i="2"/>
  <c r="E102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C103" i="2"/>
  <c r="D103" i="2"/>
  <c r="E103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C104" i="2"/>
  <c r="D104" i="2"/>
  <c r="E104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C105" i="2"/>
  <c r="D105" i="2"/>
  <c r="E105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C106" i="2"/>
  <c r="D106" i="2"/>
  <c r="E106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C107" i="2"/>
  <c r="D107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C108" i="2"/>
  <c r="D108" i="2"/>
  <c r="E108" i="2"/>
  <c r="F108" i="2"/>
  <c r="G108" i="2"/>
  <c r="H108" i="2"/>
  <c r="I108" i="2"/>
  <c r="J108" i="2"/>
  <c r="K108" i="2"/>
  <c r="L108" i="2"/>
  <c r="M108" i="2"/>
  <c r="N108" i="2"/>
  <c r="O108" i="2"/>
  <c r="P108" i="2"/>
  <c r="Q108" i="2"/>
  <c r="C109" i="2"/>
  <c r="D109" i="2"/>
  <c r="E109" i="2"/>
  <c r="F109" i="2"/>
  <c r="G109" i="2"/>
  <c r="H109" i="2"/>
  <c r="I109" i="2"/>
  <c r="J109" i="2"/>
  <c r="K109" i="2"/>
  <c r="L109" i="2"/>
  <c r="M109" i="2"/>
  <c r="N109" i="2"/>
  <c r="O109" i="2"/>
  <c r="P109" i="2"/>
  <c r="Q109" i="2"/>
  <c r="C110" i="2"/>
  <c r="D110" i="2"/>
  <c r="E110" i="2"/>
  <c r="F110" i="2"/>
  <c r="G110" i="2"/>
  <c r="H110" i="2"/>
  <c r="I110" i="2"/>
  <c r="J110" i="2"/>
  <c r="K110" i="2"/>
  <c r="L110" i="2"/>
  <c r="M110" i="2"/>
  <c r="N110" i="2"/>
  <c r="O110" i="2"/>
  <c r="P110" i="2"/>
  <c r="Q110" i="2"/>
  <c r="C111" i="2"/>
  <c r="D111" i="2"/>
  <c r="E111" i="2"/>
  <c r="F111" i="2"/>
  <c r="G111" i="2"/>
  <c r="H111" i="2"/>
  <c r="I111" i="2"/>
  <c r="J111" i="2"/>
  <c r="K111" i="2"/>
  <c r="L111" i="2"/>
  <c r="M111" i="2"/>
  <c r="N111" i="2"/>
  <c r="O111" i="2"/>
  <c r="P111" i="2"/>
  <c r="Q111" i="2"/>
  <c r="C112" i="2"/>
  <c r="D112" i="2"/>
  <c r="E112" i="2"/>
  <c r="F112" i="2"/>
  <c r="G112" i="2"/>
  <c r="H112" i="2"/>
  <c r="I112" i="2"/>
  <c r="J112" i="2"/>
  <c r="K112" i="2"/>
  <c r="L112" i="2"/>
  <c r="M112" i="2"/>
  <c r="N112" i="2"/>
  <c r="O112" i="2"/>
  <c r="P112" i="2"/>
  <c r="Q112" i="2"/>
  <c r="C113" i="2"/>
  <c r="D113" i="2"/>
  <c r="E113" i="2"/>
  <c r="F113" i="2"/>
  <c r="G113" i="2"/>
  <c r="H113" i="2"/>
  <c r="I113" i="2"/>
  <c r="J113" i="2"/>
  <c r="K113" i="2"/>
  <c r="L113" i="2"/>
  <c r="M113" i="2"/>
  <c r="N113" i="2"/>
  <c r="O113" i="2"/>
  <c r="P113" i="2"/>
  <c r="Q113" i="2"/>
  <c r="C114" i="2"/>
  <c r="D114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C115" i="2"/>
  <c r="D115" i="2"/>
  <c r="E115" i="2"/>
  <c r="F115" i="2"/>
  <c r="G115" i="2"/>
  <c r="H115" i="2"/>
  <c r="I115" i="2"/>
  <c r="J115" i="2"/>
  <c r="K115" i="2"/>
  <c r="L115" i="2"/>
  <c r="M115" i="2"/>
  <c r="N115" i="2"/>
  <c r="O115" i="2"/>
  <c r="P115" i="2"/>
  <c r="Q115" i="2"/>
  <c r="C116" i="2"/>
  <c r="D116" i="2"/>
  <c r="E116" i="2"/>
  <c r="F116" i="2"/>
  <c r="G116" i="2"/>
  <c r="H116" i="2"/>
  <c r="I116" i="2"/>
  <c r="J116" i="2"/>
  <c r="K116" i="2"/>
  <c r="L116" i="2"/>
  <c r="M116" i="2"/>
  <c r="N116" i="2"/>
  <c r="O116" i="2"/>
  <c r="P116" i="2"/>
  <c r="Q116" i="2"/>
  <c r="C117" i="2"/>
  <c r="D117" i="2"/>
  <c r="E117" i="2"/>
  <c r="F117" i="2"/>
  <c r="G117" i="2"/>
  <c r="H117" i="2"/>
  <c r="I117" i="2"/>
  <c r="J117" i="2"/>
  <c r="K117" i="2"/>
  <c r="L117" i="2"/>
  <c r="M117" i="2"/>
  <c r="N117" i="2"/>
  <c r="O117" i="2"/>
  <c r="P117" i="2"/>
  <c r="Q117" i="2"/>
  <c r="C118" i="2"/>
  <c r="D118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C119" i="2"/>
  <c r="D119" i="2"/>
  <c r="E119" i="2"/>
  <c r="F119" i="2"/>
  <c r="G119" i="2"/>
  <c r="H119" i="2"/>
  <c r="I119" i="2"/>
  <c r="J119" i="2"/>
  <c r="K119" i="2"/>
  <c r="L119" i="2"/>
  <c r="M119" i="2"/>
  <c r="N119" i="2"/>
  <c r="O119" i="2"/>
  <c r="P119" i="2"/>
  <c r="Q119" i="2"/>
  <c r="C120" i="2"/>
  <c r="D120" i="2"/>
  <c r="E120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C121" i="2"/>
  <c r="D121" i="2"/>
  <c r="E121" i="2"/>
  <c r="F121" i="2"/>
  <c r="G121" i="2"/>
  <c r="H121" i="2"/>
  <c r="I121" i="2"/>
  <c r="J121" i="2"/>
  <c r="K121" i="2"/>
  <c r="L121" i="2"/>
  <c r="M121" i="2"/>
  <c r="N121" i="2"/>
  <c r="O121" i="2"/>
  <c r="P121" i="2"/>
  <c r="Q121" i="2"/>
  <c r="C122" i="2"/>
  <c r="D122" i="2"/>
  <c r="E122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C123" i="2"/>
  <c r="D123" i="2"/>
  <c r="E123" i="2"/>
  <c r="F123" i="2"/>
  <c r="G123" i="2"/>
  <c r="H123" i="2"/>
  <c r="I123" i="2"/>
  <c r="J123" i="2"/>
  <c r="K123" i="2"/>
  <c r="L123" i="2"/>
  <c r="M123" i="2"/>
  <c r="N123" i="2"/>
  <c r="O123" i="2"/>
  <c r="P123" i="2"/>
  <c r="Q123" i="2"/>
  <c r="C124" i="2"/>
  <c r="D124" i="2"/>
  <c r="E124" i="2"/>
  <c r="F124" i="2"/>
  <c r="G124" i="2"/>
  <c r="H124" i="2"/>
  <c r="I124" i="2"/>
  <c r="J124" i="2"/>
  <c r="K124" i="2"/>
  <c r="L124" i="2"/>
  <c r="M124" i="2"/>
  <c r="N124" i="2"/>
  <c r="O124" i="2"/>
  <c r="P124" i="2"/>
  <c r="Q124" i="2"/>
  <c r="C125" i="2"/>
  <c r="D125" i="2"/>
  <c r="E125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C126" i="2"/>
  <c r="D126" i="2"/>
  <c r="E126" i="2"/>
  <c r="F126" i="2"/>
  <c r="G126" i="2"/>
  <c r="H126" i="2"/>
  <c r="I126" i="2"/>
  <c r="J126" i="2"/>
  <c r="K126" i="2"/>
  <c r="L126" i="2"/>
  <c r="M126" i="2"/>
  <c r="N126" i="2"/>
  <c r="O126" i="2"/>
  <c r="P126" i="2"/>
  <c r="Q126" i="2"/>
  <c r="C127" i="2"/>
  <c r="D127" i="2"/>
  <c r="E127" i="2"/>
  <c r="F127" i="2"/>
  <c r="G127" i="2"/>
  <c r="H127" i="2"/>
  <c r="I127" i="2"/>
  <c r="J127" i="2"/>
  <c r="K127" i="2"/>
  <c r="L127" i="2"/>
  <c r="M127" i="2"/>
  <c r="N127" i="2"/>
  <c r="O127" i="2"/>
  <c r="P127" i="2"/>
  <c r="Q127" i="2"/>
  <c r="C128" i="2"/>
  <c r="D128" i="2"/>
  <c r="E128" i="2"/>
  <c r="F128" i="2"/>
  <c r="G128" i="2"/>
  <c r="H128" i="2"/>
  <c r="I128" i="2"/>
  <c r="J128" i="2"/>
  <c r="K128" i="2"/>
  <c r="L128" i="2"/>
  <c r="M128" i="2"/>
  <c r="N128" i="2"/>
  <c r="O128" i="2"/>
  <c r="P128" i="2"/>
  <c r="Q128" i="2"/>
  <c r="C129" i="2"/>
  <c r="D129" i="2"/>
  <c r="E129" i="2"/>
  <c r="F129" i="2"/>
  <c r="G129" i="2"/>
  <c r="H129" i="2"/>
  <c r="I129" i="2"/>
  <c r="J129" i="2"/>
  <c r="K129" i="2"/>
  <c r="L129" i="2"/>
  <c r="M129" i="2"/>
  <c r="N129" i="2"/>
  <c r="O129" i="2"/>
  <c r="P129" i="2"/>
  <c r="Q129" i="2"/>
  <c r="C130" i="2"/>
  <c r="D130" i="2"/>
  <c r="E130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C131" i="2"/>
  <c r="D131" i="2"/>
  <c r="E131" i="2"/>
  <c r="F131" i="2"/>
  <c r="G131" i="2"/>
  <c r="H131" i="2"/>
  <c r="I131" i="2"/>
  <c r="J131" i="2"/>
  <c r="K131" i="2"/>
  <c r="L131" i="2"/>
  <c r="M131" i="2"/>
  <c r="N131" i="2"/>
  <c r="O131" i="2"/>
  <c r="P131" i="2"/>
  <c r="Q131" i="2"/>
  <c r="C132" i="2"/>
  <c r="D132" i="2"/>
  <c r="E132" i="2"/>
  <c r="F132" i="2"/>
  <c r="G132" i="2"/>
  <c r="H132" i="2"/>
  <c r="I132" i="2"/>
  <c r="J132" i="2"/>
  <c r="K132" i="2"/>
  <c r="L132" i="2"/>
  <c r="M132" i="2"/>
  <c r="N132" i="2"/>
  <c r="O132" i="2"/>
  <c r="P132" i="2"/>
  <c r="Q132" i="2"/>
  <c r="C133" i="2"/>
  <c r="D133" i="2"/>
  <c r="E133" i="2"/>
  <c r="F133" i="2"/>
  <c r="G133" i="2"/>
  <c r="H133" i="2"/>
  <c r="I133" i="2"/>
  <c r="J133" i="2"/>
  <c r="K133" i="2"/>
  <c r="L133" i="2"/>
  <c r="M133" i="2"/>
  <c r="N133" i="2"/>
  <c r="O133" i="2"/>
  <c r="P133" i="2"/>
  <c r="Q133" i="2"/>
  <c r="C134" i="2"/>
  <c r="D134" i="2"/>
  <c r="E134" i="2"/>
  <c r="F134" i="2"/>
  <c r="G134" i="2"/>
  <c r="H134" i="2"/>
  <c r="I134" i="2"/>
  <c r="J134" i="2"/>
  <c r="K134" i="2"/>
  <c r="L134" i="2"/>
  <c r="M134" i="2"/>
  <c r="N134" i="2"/>
  <c r="O134" i="2"/>
  <c r="P134" i="2"/>
  <c r="Q134" i="2"/>
  <c r="C4" i="2"/>
  <c r="D4" i="2"/>
  <c r="E4" i="2"/>
  <c r="F4" i="2"/>
  <c r="F137" i="2" s="1"/>
  <c r="G4" i="2"/>
  <c r="H4" i="2"/>
  <c r="I4" i="2"/>
  <c r="J4" i="2"/>
  <c r="K4" i="2"/>
  <c r="L4" i="2"/>
  <c r="M4" i="2"/>
  <c r="N4" i="2"/>
  <c r="N137" i="2" s="1"/>
  <c r="O4" i="2"/>
  <c r="P4" i="2"/>
  <c r="Q4" i="2"/>
  <c r="Q5" i="2"/>
  <c r="P5" i="2"/>
  <c r="O5" i="2"/>
  <c r="Q7" i="8" s="1"/>
  <c r="N5" i="2"/>
  <c r="M5" i="2"/>
  <c r="L5" i="2"/>
  <c r="K5" i="2"/>
  <c r="J5" i="2"/>
  <c r="L7" i="7" s="1"/>
  <c r="I5" i="2"/>
  <c r="K7" i="8" s="1"/>
  <c r="H5" i="2"/>
  <c r="J7" i="8" s="1"/>
  <c r="G5" i="2"/>
  <c r="I7" i="8" s="1"/>
  <c r="F5" i="2"/>
  <c r="H7" i="8" s="1"/>
  <c r="E5" i="2"/>
  <c r="D5" i="2"/>
  <c r="F7" i="8" s="1"/>
  <c r="C5" i="2"/>
  <c r="E136" i="1"/>
  <c r="D136" i="1"/>
  <c r="C22" i="7"/>
  <c r="C23" i="7"/>
  <c r="C24" i="7"/>
  <c r="C25" i="7" s="1"/>
  <c r="C26" i="7" s="1"/>
  <c r="P7" i="8"/>
  <c r="N7" i="8"/>
  <c r="S7" i="8"/>
  <c r="R7" i="8"/>
  <c r="E7" i="8"/>
  <c r="J7" i="7"/>
  <c r="E7" i="7"/>
  <c r="I8" i="7"/>
  <c r="J8" i="7"/>
  <c r="N8" i="7"/>
  <c r="P8" i="7"/>
  <c r="F8" i="7"/>
  <c r="M8" i="7"/>
  <c r="Q7" i="7"/>
  <c r="N7" i="7"/>
  <c r="D9" i="7"/>
  <c r="E8" i="7"/>
  <c r="L8" i="7"/>
  <c r="H8" i="7"/>
  <c r="Q8" i="7"/>
  <c r="S8" i="7"/>
  <c r="R8" i="7"/>
  <c r="K8" i="7"/>
  <c r="F7" i="7"/>
  <c r="H7" i="7"/>
  <c r="S7" i="7"/>
  <c r="R7" i="7"/>
  <c r="P7" i="7"/>
  <c r="K7" i="7"/>
  <c r="H9" i="7"/>
  <c r="F9" i="7"/>
  <c r="K9" i="7"/>
  <c r="G9" i="7"/>
  <c r="D10" i="7"/>
  <c r="N9" i="7"/>
  <c r="S9" i="7"/>
  <c r="J9" i="7"/>
  <c r="I9" i="7"/>
  <c r="E9" i="7"/>
  <c r="M9" i="7"/>
  <c r="Q9" i="7"/>
  <c r="O9" i="7"/>
  <c r="L9" i="7"/>
  <c r="R9" i="7"/>
  <c r="G10" i="7"/>
  <c r="E10" i="7"/>
  <c r="J10" i="7"/>
  <c r="F10" i="7"/>
  <c r="S10" i="7"/>
  <c r="M10" i="7"/>
  <c r="L10" i="7"/>
  <c r="D11" i="7"/>
  <c r="R10" i="7"/>
  <c r="K10" i="7"/>
  <c r="H10" i="7"/>
  <c r="O10" i="7"/>
  <c r="P10" i="7"/>
  <c r="N10" i="7"/>
  <c r="F11" i="7"/>
  <c r="H11" i="7"/>
  <c r="G11" i="7"/>
  <c r="M11" i="7"/>
  <c r="P11" i="7"/>
  <c r="K11" i="7"/>
  <c r="O11" i="7"/>
  <c r="D12" i="7"/>
  <c r="J12" i="7" s="1"/>
  <c r="L11" i="7"/>
  <c r="Q11" i="7"/>
  <c r="E11" i="7"/>
  <c r="I11" i="7"/>
  <c r="N11" i="7"/>
  <c r="S11" i="7"/>
  <c r="D13" i="7"/>
  <c r="P13" i="7" s="1"/>
  <c r="E12" i="7"/>
  <c r="G12" i="7"/>
  <c r="F12" i="7"/>
  <c r="L12" i="7"/>
  <c r="Q12" i="7"/>
  <c r="O12" i="7"/>
  <c r="M12" i="7"/>
  <c r="R12" i="7"/>
  <c r="P12" i="7"/>
  <c r="N12" i="7"/>
  <c r="I12" i="7"/>
  <c r="H12" i="7"/>
  <c r="E13" i="7"/>
  <c r="K13" i="7"/>
  <c r="R13" i="7"/>
  <c r="Q13" i="7"/>
  <c r="D14" i="7"/>
  <c r="G14" i="7" s="1"/>
  <c r="J13" i="7"/>
  <c r="H14" i="7"/>
  <c r="J14" i="7"/>
  <c r="Q14" i="7"/>
  <c r="R14" i="7"/>
  <c r="N14" i="7"/>
  <c r="F7" i="5"/>
  <c r="N7" i="5"/>
  <c r="C8" i="5"/>
  <c r="C9" i="5" s="1"/>
  <c r="S7" i="5"/>
  <c r="Q7" i="5"/>
  <c r="L7" i="5"/>
  <c r="I7" i="5"/>
  <c r="P7" i="5"/>
  <c r="M7" i="5"/>
  <c r="R7" i="5"/>
  <c r="H7" i="5"/>
  <c r="E7" i="5"/>
  <c r="K7" i="5"/>
  <c r="P7" i="10"/>
  <c r="P115" i="10" s="1"/>
  <c r="Q7" i="10"/>
  <c r="M7" i="10"/>
  <c r="M115" i="10"/>
  <c r="Q219" i="10"/>
  <c r="G7" i="10"/>
  <c r="G115" i="10" s="1"/>
  <c r="T7" i="10"/>
  <c r="S7" i="10"/>
  <c r="L7" i="10"/>
  <c r="L115" i="10" s="1"/>
  <c r="O7" i="10"/>
  <c r="K7" i="10"/>
  <c r="K115" i="10" s="1"/>
  <c r="I7" i="10"/>
  <c r="I115" i="10" s="1"/>
  <c r="Q115" i="10"/>
  <c r="N7" i="10"/>
  <c r="N219" i="10" s="1"/>
  <c r="J7" i="10"/>
  <c r="M219" i="10"/>
  <c r="R7" i="10"/>
  <c r="U7" i="10"/>
  <c r="U115" i="10" s="1"/>
  <c r="H7" i="10"/>
  <c r="R219" i="10"/>
  <c r="R115" i="10"/>
  <c r="L219" i="10"/>
  <c r="J219" i="10"/>
  <c r="J115" i="10"/>
  <c r="S115" i="10"/>
  <c r="S219" i="10"/>
  <c r="H219" i="10"/>
  <c r="H115" i="10"/>
  <c r="K219" i="10"/>
  <c r="T115" i="10"/>
  <c r="T219" i="10"/>
  <c r="U219" i="10"/>
  <c r="O115" i="10"/>
  <c r="O219" i="10"/>
  <c r="E8" i="6"/>
  <c r="M8" i="6"/>
  <c r="F341" i="10"/>
  <c r="H7" i="9" l="1"/>
  <c r="J7" i="9"/>
  <c r="F9" i="5"/>
  <c r="L9" i="5"/>
  <c r="E9" i="5"/>
  <c r="M9" i="5"/>
  <c r="Q8" i="5"/>
  <c r="I8" i="5"/>
  <c r="K8" i="5"/>
  <c r="H8" i="5"/>
  <c r="L8" i="5"/>
  <c r="J8" i="5"/>
  <c r="N8" i="5"/>
  <c r="S8" i="5"/>
  <c r="O8" i="5"/>
  <c r="E8" i="5"/>
  <c r="G8" i="5"/>
  <c r="P8" i="5"/>
  <c r="R8" i="5"/>
  <c r="M8" i="5"/>
  <c r="F8" i="5"/>
  <c r="Q8" i="8"/>
  <c r="G219" i="10"/>
  <c r="P219" i="10"/>
  <c r="I219" i="10"/>
  <c r="N115" i="10"/>
  <c r="G9" i="5"/>
  <c r="K9" i="5"/>
  <c r="H9" i="5"/>
  <c r="J9" i="5"/>
  <c r="O9" i="5"/>
  <c r="S9" i="5"/>
  <c r="C10" i="5"/>
  <c r="Q9" i="5"/>
  <c r="I9" i="5"/>
  <c r="N9" i="5"/>
  <c r="P9" i="5"/>
  <c r="R9" i="5"/>
  <c r="G7" i="8"/>
  <c r="G7" i="7"/>
  <c r="E137" i="2"/>
  <c r="O7" i="8"/>
  <c r="O7" i="7"/>
  <c r="M137" i="2"/>
  <c r="O7" i="5"/>
  <c r="G7" i="5"/>
  <c r="E14" i="7"/>
  <c r="C137" i="2"/>
  <c r="K137" i="2"/>
  <c r="P137" i="2"/>
  <c r="C27" i="7"/>
  <c r="J11" i="7"/>
  <c r="H137" i="2"/>
  <c r="G137" i="2"/>
  <c r="I10" i="7"/>
  <c r="T51" i="2"/>
  <c r="T137" i="2" s="1"/>
  <c r="F136" i="1"/>
  <c r="O137" i="2"/>
  <c r="L137" i="2"/>
  <c r="D137" i="2"/>
  <c r="H13" i="7"/>
  <c r="AC137" i="2"/>
  <c r="AF137" i="2"/>
  <c r="AD137" i="2"/>
  <c r="P14" i="7"/>
  <c r="D15" i="7"/>
  <c r="F15" i="7" s="1"/>
  <c r="O14" i="7"/>
  <c r="S14" i="7"/>
  <c r="F14" i="7"/>
  <c r="L14" i="7"/>
  <c r="I14" i="7"/>
  <c r="Y137" i="2"/>
  <c r="AA137" i="2"/>
  <c r="K14" i="7"/>
  <c r="X137" i="2"/>
  <c r="F13" i="7"/>
  <c r="M13" i="7"/>
  <c r="N13" i="7"/>
  <c r="S13" i="7"/>
  <c r="I13" i="7"/>
  <c r="O13" i="7"/>
  <c r="G13" i="7"/>
  <c r="I136" i="1"/>
  <c r="O136" i="1"/>
  <c r="L7" i="8"/>
  <c r="J137" i="2"/>
  <c r="Q137" i="2"/>
  <c r="I137" i="2"/>
  <c r="AB137" i="2"/>
  <c r="AG137" i="2"/>
  <c r="AD136" i="1"/>
  <c r="M7" i="7"/>
  <c r="AS136" i="1"/>
  <c r="U136" i="1"/>
  <c r="Z4" i="2"/>
  <c r="Z137" i="2" s="1"/>
  <c r="U4" i="2"/>
  <c r="U137" i="2" s="1"/>
  <c r="AJ136" i="1"/>
  <c r="L136" i="1"/>
  <c r="AE4" i="2"/>
  <c r="AE137" i="2" s="1"/>
  <c r="N6" i="10"/>
  <c r="K6" i="9"/>
  <c r="M6" i="8"/>
  <c r="E6" i="8"/>
  <c r="O6" i="7"/>
  <c r="G6" i="7"/>
  <c r="N6" i="6"/>
  <c r="M6" i="10"/>
  <c r="R6" i="9"/>
  <c r="J6" i="9"/>
  <c r="L6" i="8"/>
  <c r="N6" i="7"/>
  <c r="M6" i="6"/>
  <c r="E6" i="6"/>
  <c r="L6" i="5"/>
  <c r="N6" i="5"/>
  <c r="T6" i="10"/>
  <c r="L6" i="10"/>
  <c r="Q6" i="9"/>
  <c r="I6" i="9"/>
  <c r="K6" i="8"/>
  <c r="M6" i="7"/>
  <c r="E6" i="7"/>
  <c r="L6" i="6"/>
  <c r="J6" i="5"/>
  <c r="S6" i="10"/>
  <c r="K6" i="10"/>
  <c r="H6" i="9"/>
  <c r="R6" i="8"/>
  <c r="J6" i="8"/>
  <c r="L6" i="7"/>
  <c r="K6" i="6"/>
  <c r="O6" i="5"/>
  <c r="Q6" i="10"/>
  <c r="I6" i="10"/>
  <c r="N6" i="9"/>
  <c r="P6" i="8"/>
  <c r="R6" i="7"/>
  <c r="J6" i="7"/>
  <c r="Q6" i="6"/>
  <c r="I6" i="6"/>
  <c r="Q6" i="5"/>
  <c r="G6" i="5"/>
  <c r="P6" i="10"/>
  <c r="M6" i="9"/>
  <c r="E6" i="9"/>
  <c r="O6" i="8"/>
  <c r="G6" i="8"/>
  <c r="Q6" i="7"/>
  <c r="I6" i="7"/>
  <c r="P6" i="6"/>
  <c r="M6" i="5"/>
  <c r="E6" i="5"/>
  <c r="O6" i="10"/>
  <c r="G6" i="10"/>
  <c r="L6" i="9"/>
  <c r="N6" i="8"/>
  <c r="F6" i="8"/>
  <c r="P6" i="7"/>
  <c r="O6" i="6"/>
  <c r="G6" i="6"/>
  <c r="I6" i="5"/>
  <c r="H6" i="5"/>
  <c r="P6" i="5"/>
  <c r="O6" i="9"/>
  <c r="K6" i="5"/>
  <c r="G6" i="9"/>
  <c r="K6" i="7"/>
  <c r="R6" i="5"/>
  <c r="Q6" i="8"/>
  <c r="I6" i="8"/>
  <c r="R6" i="6"/>
  <c r="R6" i="10"/>
  <c r="J6" i="6"/>
  <c r="I7" i="7"/>
  <c r="AP136" i="1"/>
  <c r="R136" i="1"/>
  <c r="AG136" i="1"/>
  <c r="AH4" i="2"/>
  <c r="AH137" i="2" s="1"/>
  <c r="W4" i="2"/>
  <c r="W137" i="2" s="1"/>
  <c r="V137" i="2"/>
  <c r="R8" i="8"/>
  <c r="J7" i="5"/>
  <c r="M7" i="8"/>
  <c r="F8" i="6"/>
  <c r="N7" i="9"/>
  <c r="F8" i="10"/>
  <c r="F9" i="10" s="1"/>
  <c r="F10" i="10" s="1"/>
  <c r="F11" i="10" s="1"/>
  <c r="F12" i="10" s="1"/>
  <c r="F13" i="10" s="1"/>
  <c r="F14" i="10" s="1"/>
  <c r="F15" i="10" s="1"/>
  <c r="F16" i="10" s="1"/>
  <c r="F17" i="10" s="1"/>
  <c r="F18" i="10" s="1"/>
  <c r="F19" i="10" s="1"/>
  <c r="F20" i="10" s="1"/>
  <c r="F21" i="10" s="1"/>
  <c r="F22" i="10" s="1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R8" i="6"/>
  <c r="Q7" i="9"/>
  <c r="K8" i="8"/>
  <c r="J8" i="8"/>
  <c r="S7" i="9"/>
  <c r="M7" i="9"/>
  <c r="R7" i="9"/>
  <c r="E7" i="9"/>
  <c r="P7" i="6"/>
  <c r="Q7" i="6"/>
  <c r="H7" i="6"/>
  <c r="N7" i="6"/>
  <c r="M7" i="6"/>
  <c r="J7" i="6"/>
  <c r="O7" i="6"/>
  <c r="K7" i="6"/>
  <c r="I7" i="6"/>
  <c r="E7" i="6"/>
  <c r="G7" i="6"/>
  <c r="L7" i="6"/>
  <c r="F7" i="6"/>
  <c r="S7" i="6"/>
  <c r="R7" i="6"/>
  <c r="E8" i="8"/>
  <c r="H8" i="8"/>
  <c r="M8" i="8"/>
  <c r="G8" i="8"/>
  <c r="D9" i="8"/>
  <c r="O8" i="8"/>
  <c r="P8" i="8"/>
  <c r="N8" i="8"/>
  <c r="F8" i="8"/>
  <c r="I8" i="8"/>
  <c r="L8" i="8"/>
  <c r="S8" i="8"/>
  <c r="S8" i="6"/>
  <c r="E9" i="10"/>
  <c r="D9" i="6"/>
  <c r="J8" i="6"/>
  <c r="O8" i="6"/>
  <c r="G8" i="6"/>
  <c r="H8" i="6"/>
  <c r="C11" i="8"/>
  <c r="P8" i="6"/>
  <c r="L8" i="6"/>
  <c r="P7" i="9"/>
  <c r="F7" i="9"/>
  <c r="Q8" i="6"/>
  <c r="N8" i="6"/>
  <c r="K8" i="6"/>
  <c r="I8" i="6"/>
  <c r="I7" i="9"/>
  <c r="L7" i="9"/>
  <c r="O7" i="9"/>
  <c r="D8" i="9"/>
  <c r="I8" i="9" s="1"/>
  <c r="K7" i="9"/>
  <c r="G7" i="9"/>
  <c r="M8" i="10" l="1"/>
  <c r="M220" i="10" s="1"/>
  <c r="S8" i="10"/>
  <c r="S220" i="10" s="1"/>
  <c r="Q8" i="10"/>
  <c r="Q220" i="10" s="1"/>
  <c r="T8" i="10"/>
  <c r="T116" i="10" s="1"/>
  <c r="P8" i="10"/>
  <c r="P220" i="10" s="1"/>
  <c r="G8" i="10"/>
  <c r="G220" i="10" s="1"/>
  <c r="H8" i="10"/>
  <c r="H116" i="10" s="1"/>
  <c r="U8" i="10"/>
  <c r="U116" i="10" s="1"/>
  <c r="S8" i="9"/>
  <c r="C28" i="7"/>
  <c r="L8" i="10"/>
  <c r="P6" i="9"/>
  <c r="U6" i="10"/>
  <c r="S6" i="9"/>
  <c r="O8" i="10"/>
  <c r="O116" i="10" s="1"/>
  <c r="R8" i="10"/>
  <c r="S6" i="7"/>
  <c r="H6" i="7"/>
  <c r="F6" i="5"/>
  <c r="S6" i="8"/>
  <c r="F6" i="6"/>
  <c r="H6" i="6"/>
  <c r="H6" i="10"/>
  <c r="H6" i="8"/>
  <c r="F6" i="7"/>
  <c r="S6" i="6"/>
  <c r="I8" i="10"/>
  <c r="I116" i="10" s="1"/>
  <c r="K8" i="10"/>
  <c r="K116" i="10" s="1"/>
  <c r="J6" i="10"/>
  <c r="F6" i="9"/>
  <c r="S6" i="5"/>
  <c r="H10" i="5"/>
  <c r="L10" i="5"/>
  <c r="I10" i="5"/>
  <c r="K10" i="5"/>
  <c r="C11" i="5"/>
  <c r="P10" i="5"/>
  <c r="E10" i="5"/>
  <c r="F10" i="5"/>
  <c r="N10" i="5"/>
  <c r="R10" i="5"/>
  <c r="J10" i="5"/>
  <c r="O10" i="5"/>
  <c r="Q10" i="5"/>
  <c r="S10" i="5"/>
  <c r="G10" i="5"/>
  <c r="M10" i="5"/>
  <c r="H15" i="7"/>
  <c r="M15" i="7"/>
  <c r="R15" i="7"/>
  <c r="E15" i="7"/>
  <c r="P15" i="7"/>
  <c r="D16" i="7"/>
  <c r="O15" i="7"/>
  <c r="K15" i="7"/>
  <c r="S15" i="7"/>
  <c r="Q15" i="7"/>
  <c r="L15" i="7"/>
  <c r="J15" i="7"/>
  <c r="G15" i="7"/>
  <c r="I15" i="7"/>
  <c r="N15" i="7"/>
  <c r="J8" i="10"/>
  <c r="J220" i="10" s="1"/>
  <c r="N8" i="10"/>
  <c r="N220" i="10" s="1"/>
  <c r="D10" i="6"/>
  <c r="F9" i="6"/>
  <c r="P9" i="6"/>
  <c r="O9" i="6"/>
  <c r="K9" i="6"/>
  <c r="E9" i="6"/>
  <c r="G9" i="6"/>
  <c r="L9" i="6"/>
  <c r="S9" i="6"/>
  <c r="I9" i="6"/>
  <c r="H9" i="6"/>
  <c r="N9" i="6"/>
  <c r="J9" i="6"/>
  <c r="M9" i="6"/>
  <c r="R9" i="6"/>
  <c r="Q9" i="6"/>
  <c r="T220" i="10"/>
  <c r="P116" i="10"/>
  <c r="G8" i="9"/>
  <c r="K8" i="9"/>
  <c r="L8" i="9"/>
  <c r="H8" i="9"/>
  <c r="P8" i="9"/>
  <c r="R8" i="9"/>
  <c r="M8" i="9"/>
  <c r="E8" i="9"/>
  <c r="N8" i="9"/>
  <c r="Q8" i="9"/>
  <c r="O8" i="9"/>
  <c r="F8" i="9"/>
  <c r="D9" i="9"/>
  <c r="D10" i="8"/>
  <c r="M9" i="8"/>
  <c r="N9" i="8"/>
  <c r="I9" i="8"/>
  <c r="L9" i="8"/>
  <c r="O9" i="8"/>
  <c r="J9" i="8"/>
  <c r="E9" i="8"/>
  <c r="G9" i="8"/>
  <c r="F9" i="8"/>
  <c r="Q9" i="8"/>
  <c r="K9" i="8"/>
  <c r="S9" i="8"/>
  <c r="R9" i="8"/>
  <c r="H9" i="8"/>
  <c r="P9" i="8"/>
  <c r="C12" i="8"/>
  <c r="S116" i="10"/>
  <c r="J8" i="9"/>
  <c r="O9" i="10"/>
  <c r="K9" i="10"/>
  <c r="J9" i="10"/>
  <c r="L9" i="10"/>
  <c r="N9" i="10"/>
  <c r="S9" i="10"/>
  <c r="G9" i="10"/>
  <c r="P9" i="10"/>
  <c r="Q9" i="10"/>
  <c r="U9" i="10"/>
  <c r="E10" i="10"/>
  <c r="T9" i="10"/>
  <c r="R9" i="10"/>
  <c r="I9" i="10"/>
  <c r="H9" i="10"/>
  <c r="M9" i="10"/>
  <c r="K220" i="10"/>
  <c r="M116" i="10" l="1"/>
  <c r="I220" i="10"/>
  <c r="Q116" i="10"/>
  <c r="H220" i="10"/>
  <c r="G116" i="10"/>
  <c r="N116" i="10"/>
  <c r="U220" i="10"/>
  <c r="O220" i="10"/>
  <c r="E11" i="5"/>
  <c r="Q11" i="5"/>
  <c r="K11" i="5"/>
  <c r="I11" i="5"/>
  <c r="M11" i="5"/>
  <c r="G11" i="5"/>
  <c r="C12" i="5"/>
  <c r="F11" i="5"/>
  <c r="P11" i="5"/>
  <c r="L11" i="5"/>
  <c r="R11" i="5"/>
  <c r="O11" i="5"/>
  <c r="J11" i="5"/>
  <c r="S11" i="5"/>
  <c r="N11" i="5"/>
  <c r="H11" i="5"/>
  <c r="L220" i="10"/>
  <c r="L116" i="10"/>
  <c r="C29" i="7"/>
  <c r="J116" i="10"/>
  <c r="R116" i="10"/>
  <c r="R220" i="10"/>
  <c r="E16" i="7"/>
  <c r="P16" i="7"/>
  <c r="H16" i="7"/>
  <c r="R16" i="7"/>
  <c r="Q16" i="7"/>
  <c r="L16" i="7"/>
  <c r="J16" i="7"/>
  <c r="S16" i="7"/>
  <c r="K16" i="7"/>
  <c r="N16" i="7"/>
  <c r="D17" i="7"/>
  <c r="I16" i="7"/>
  <c r="F16" i="7"/>
  <c r="M16" i="7"/>
  <c r="G16" i="7"/>
  <c r="O16" i="7"/>
  <c r="M221" i="10"/>
  <c r="M117" i="10"/>
  <c r="P117" i="10"/>
  <c r="P221" i="10"/>
  <c r="L117" i="10"/>
  <c r="L221" i="10"/>
  <c r="H117" i="10"/>
  <c r="H221" i="10"/>
  <c r="J10" i="10"/>
  <c r="K10" i="10"/>
  <c r="G10" i="10"/>
  <c r="H10" i="10"/>
  <c r="T10" i="10"/>
  <c r="U10" i="10"/>
  <c r="S10" i="10"/>
  <c r="P10" i="10"/>
  <c r="O10" i="10"/>
  <c r="R10" i="10"/>
  <c r="N10" i="10"/>
  <c r="M10" i="10"/>
  <c r="L10" i="10"/>
  <c r="E11" i="10"/>
  <c r="Q10" i="10"/>
  <c r="I10" i="10"/>
  <c r="G221" i="10"/>
  <c r="G117" i="10"/>
  <c r="S117" i="10"/>
  <c r="S221" i="10"/>
  <c r="C13" i="8"/>
  <c r="T117" i="10"/>
  <c r="T221" i="10"/>
  <c r="J117" i="10"/>
  <c r="J221" i="10"/>
  <c r="D11" i="8"/>
  <c r="J10" i="8"/>
  <c r="G10" i="8"/>
  <c r="F10" i="8"/>
  <c r="Q10" i="8"/>
  <c r="M10" i="8"/>
  <c r="I10" i="8"/>
  <c r="K10" i="8"/>
  <c r="H10" i="8"/>
  <c r="S10" i="8"/>
  <c r="L10" i="8"/>
  <c r="R10" i="8"/>
  <c r="P10" i="8"/>
  <c r="N10" i="8"/>
  <c r="E10" i="8"/>
  <c r="O10" i="8"/>
  <c r="G9" i="9"/>
  <c r="K9" i="9"/>
  <c r="Q9" i="9"/>
  <c r="J9" i="9"/>
  <c r="N9" i="9"/>
  <c r="L9" i="9"/>
  <c r="R9" i="9"/>
  <c r="O9" i="9"/>
  <c r="F9" i="9"/>
  <c r="M9" i="9"/>
  <c r="S9" i="9"/>
  <c r="H9" i="9"/>
  <c r="I9" i="9"/>
  <c r="E9" i="9"/>
  <c r="D10" i="9"/>
  <c r="P9" i="9"/>
  <c r="K10" i="6"/>
  <c r="H10" i="6"/>
  <c r="Q10" i="6"/>
  <c r="R10" i="6"/>
  <c r="E10" i="6"/>
  <c r="J10" i="6"/>
  <c r="P10" i="6"/>
  <c r="D11" i="6"/>
  <c r="O10" i="6"/>
  <c r="L10" i="6"/>
  <c r="I10" i="6"/>
  <c r="F10" i="6"/>
  <c r="N10" i="6"/>
  <c r="G10" i="6"/>
  <c r="M10" i="6"/>
  <c r="S10" i="6"/>
  <c r="I117" i="10"/>
  <c r="I221" i="10"/>
  <c r="U221" i="10"/>
  <c r="U117" i="10"/>
  <c r="K221" i="10"/>
  <c r="K117" i="10"/>
  <c r="R117" i="10"/>
  <c r="R221" i="10"/>
  <c r="Q221" i="10"/>
  <c r="Q117" i="10"/>
  <c r="N221" i="10"/>
  <c r="N117" i="10"/>
  <c r="O221" i="10"/>
  <c r="O117" i="10"/>
  <c r="C30" i="7" l="1"/>
  <c r="N12" i="5"/>
  <c r="K12" i="5"/>
  <c r="O12" i="5"/>
  <c r="H12" i="5"/>
  <c r="F12" i="5"/>
  <c r="P12" i="5"/>
  <c r="G12" i="5"/>
  <c r="L12" i="5"/>
  <c r="C13" i="5"/>
  <c r="Q12" i="5"/>
  <c r="J12" i="5"/>
  <c r="E12" i="5"/>
  <c r="R12" i="5"/>
  <c r="S12" i="5"/>
  <c r="I12" i="5"/>
  <c r="M12" i="5"/>
  <c r="Q17" i="7"/>
  <c r="J17" i="7"/>
  <c r="I17" i="7"/>
  <c r="E17" i="7"/>
  <c r="F17" i="7"/>
  <c r="N17" i="7"/>
  <c r="M17" i="7"/>
  <c r="D18" i="7"/>
  <c r="O17" i="7"/>
  <c r="L17" i="7"/>
  <c r="R17" i="7"/>
  <c r="K17" i="7"/>
  <c r="G17" i="7"/>
  <c r="S17" i="7"/>
  <c r="P17" i="7"/>
  <c r="H17" i="7"/>
  <c r="N11" i="6"/>
  <c r="P11" i="6"/>
  <c r="G11" i="6"/>
  <c r="H11" i="6"/>
  <c r="M11" i="6"/>
  <c r="J11" i="6"/>
  <c r="Q11" i="6"/>
  <c r="D12" i="6"/>
  <c r="L11" i="6"/>
  <c r="I11" i="6"/>
  <c r="F11" i="6"/>
  <c r="S11" i="6"/>
  <c r="K11" i="6"/>
  <c r="E11" i="6"/>
  <c r="R11" i="6"/>
  <c r="O11" i="6"/>
  <c r="C14" i="8"/>
  <c r="M10" i="9"/>
  <c r="F10" i="9"/>
  <c r="P10" i="9"/>
  <c r="E10" i="9"/>
  <c r="I10" i="9"/>
  <c r="S10" i="9"/>
  <c r="J10" i="9"/>
  <c r="N10" i="9"/>
  <c r="G10" i="9"/>
  <c r="D11" i="9"/>
  <c r="O10" i="9"/>
  <c r="H10" i="9"/>
  <c r="Q10" i="9"/>
  <c r="R10" i="9"/>
  <c r="L10" i="9"/>
  <c r="K10" i="9"/>
  <c r="L222" i="10"/>
  <c r="L118" i="10"/>
  <c r="O222" i="10"/>
  <c r="O118" i="10"/>
  <c r="T222" i="10"/>
  <c r="T118" i="10"/>
  <c r="J118" i="10"/>
  <c r="J222" i="10"/>
  <c r="D12" i="8"/>
  <c r="L11" i="8"/>
  <c r="G11" i="8"/>
  <c r="E11" i="8"/>
  <c r="S11" i="8"/>
  <c r="I11" i="8"/>
  <c r="M11" i="8"/>
  <c r="K11" i="8"/>
  <c r="O11" i="8"/>
  <c r="H11" i="8"/>
  <c r="N11" i="8"/>
  <c r="F11" i="8"/>
  <c r="J11" i="8"/>
  <c r="R11" i="8"/>
  <c r="P11" i="8"/>
  <c r="Q11" i="8"/>
  <c r="Q118" i="10"/>
  <c r="Q222" i="10"/>
  <c r="N222" i="10"/>
  <c r="N118" i="10"/>
  <c r="S118" i="10"/>
  <c r="S222" i="10"/>
  <c r="G118" i="10"/>
  <c r="G222" i="10"/>
  <c r="H11" i="10"/>
  <c r="Q11" i="10"/>
  <c r="S11" i="10"/>
  <c r="T11" i="10"/>
  <c r="O11" i="10"/>
  <c r="J11" i="10"/>
  <c r="R11" i="10"/>
  <c r="G11" i="10"/>
  <c r="P11" i="10"/>
  <c r="M11" i="10"/>
  <c r="E12" i="10"/>
  <c r="N11" i="10"/>
  <c r="L11" i="10"/>
  <c r="I11" i="10"/>
  <c r="K11" i="10"/>
  <c r="U11" i="10"/>
  <c r="R222" i="10"/>
  <c r="R118" i="10"/>
  <c r="U222" i="10"/>
  <c r="U118" i="10"/>
  <c r="K118" i="10"/>
  <c r="K222" i="10"/>
  <c r="I222" i="10"/>
  <c r="I118" i="10"/>
  <c r="M118" i="10"/>
  <c r="M222" i="10"/>
  <c r="P222" i="10"/>
  <c r="P118" i="10"/>
  <c r="H222" i="10"/>
  <c r="H118" i="10"/>
  <c r="K13" i="5" l="1"/>
  <c r="H13" i="5"/>
  <c r="L13" i="5"/>
  <c r="R13" i="5"/>
  <c r="N13" i="5"/>
  <c r="F13" i="5"/>
  <c r="P13" i="5"/>
  <c r="I13" i="5"/>
  <c r="J13" i="5"/>
  <c r="S13" i="5"/>
  <c r="C14" i="5"/>
  <c r="E13" i="5"/>
  <c r="Q13" i="5"/>
  <c r="G13" i="5"/>
  <c r="O13" i="5"/>
  <c r="M13" i="5"/>
  <c r="C31" i="7"/>
  <c r="M18" i="7"/>
  <c r="D19" i="7"/>
  <c r="K18" i="7"/>
  <c r="G18" i="7"/>
  <c r="E18" i="7"/>
  <c r="S18" i="7"/>
  <c r="L18" i="7"/>
  <c r="R18" i="7"/>
  <c r="H18" i="7"/>
  <c r="F18" i="7"/>
  <c r="O18" i="7"/>
  <c r="P18" i="7"/>
  <c r="J18" i="7"/>
  <c r="N18" i="7"/>
  <c r="I18" i="7"/>
  <c r="Q18" i="7"/>
  <c r="L223" i="10"/>
  <c r="L119" i="10"/>
  <c r="P119" i="10"/>
  <c r="P223" i="10"/>
  <c r="O223" i="10"/>
  <c r="O119" i="10"/>
  <c r="H223" i="10"/>
  <c r="H119" i="10"/>
  <c r="J12" i="6"/>
  <c r="H12" i="6"/>
  <c r="F12" i="6"/>
  <c r="E12" i="6"/>
  <c r="G12" i="6"/>
  <c r="R12" i="6"/>
  <c r="O12" i="6"/>
  <c r="N12" i="6"/>
  <c r="P12" i="6"/>
  <c r="Q12" i="6"/>
  <c r="M12" i="6"/>
  <c r="D13" i="6"/>
  <c r="K12" i="6"/>
  <c r="S12" i="6"/>
  <c r="L12" i="6"/>
  <c r="I12" i="6"/>
  <c r="D13" i="8"/>
  <c r="I12" i="8"/>
  <c r="K12" i="8"/>
  <c r="S12" i="8"/>
  <c r="E12" i="8"/>
  <c r="O12" i="8"/>
  <c r="R12" i="8"/>
  <c r="P12" i="8"/>
  <c r="F12" i="8"/>
  <c r="M12" i="8"/>
  <c r="J12" i="8"/>
  <c r="N12" i="8"/>
  <c r="L12" i="8"/>
  <c r="G12" i="8"/>
  <c r="Q12" i="8"/>
  <c r="H12" i="8"/>
  <c r="K223" i="10"/>
  <c r="K119" i="10"/>
  <c r="M11" i="9"/>
  <c r="D12" i="9"/>
  <c r="I11" i="9"/>
  <c r="E11" i="9"/>
  <c r="Q11" i="9"/>
  <c r="L11" i="9"/>
  <c r="J11" i="9"/>
  <c r="F11" i="9"/>
  <c r="H11" i="9"/>
  <c r="S11" i="9"/>
  <c r="N11" i="9"/>
  <c r="G11" i="9"/>
  <c r="K11" i="9"/>
  <c r="O11" i="9"/>
  <c r="P11" i="9"/>
  <c r="R11" i="9"/>
  <c r="C15" i="8"/>
  <c r="U223" i="10"/>
  <c r="U119" i="10"/>
  <c r="N119" i="10"/>
  <c r="N223" i="10"/>
  <c r="G119" i="10"/>
  <c r="G223" i="10"/>
  <c r="T223" i="10"/>
  <c r="T119" i="10"/>
  <c r="E13" i="10"/>
  <c r="O12" i="10"/>
  <c r="T12" i="10"/>
  <c r="N12" i="10"/>
  <c r="K12" i="10"/>
  <c r="I12" i="10"/>
  <c r="H12" i="10"/>
  <c r="S12" i="10"/>
  <c r="L12" i="10"/>
  <c r="M12" i="10"/>
  <c r="P12" i="10"/>
  <c r="U12" i="10"/>
  <c r="Q12" i="10"/>
  <c r="G12" i="10"/>
  <c r="R12" i="10"/>
  <c r="J12" i="10"/>
  <c r="R223" i="10"/>
  <c r="R119" i="10"/>
  <c r="S119" i="10"/>
  <c r="S223" i="10"/>
  <c r="I223" i="10"/>
  <c r="I119" i="10"/>
  <c r="M119" i="10"/>
  <c r="M223" i="10"/>
  <c r="J223" i="10"/>
  <c r="J119" i="10"/>
  <c r="Q119" i="10"/>
  <c r="Q223" i="10"/>
  <c r="C32" i="7" l="1"/>
  <c r="C15" i="5"/>
  <c r="H14" i="5"/>
  <c r="L14" i="5"/>
  <c r="I14" i="5"/>
  <c r="G14" i="5"/>
  <c r="P14" i="5"/>
  <c r="E14" i="5"/>
  <c r="J14" i="5"/>
  <c r="R14" i="5"/>
  <c r="N14" i="5"/>
  <c r="F14" i="5"/>
  <c r="S14" i="5"/>
  <c r="Q14" i="5"/>
  <c r="O14" i="5"/>
  <c r="K14" i="5"/>
  <c r="M14" i="5"/>
  <c r="L19" i="7"/>
  <c r="N19" i="7"/>
  <c r="D20" i="7"/>
  <c r="H19" i="7"/>
  <c r="F19" i="7"/>
  <c r="P19" i="7"/>
  <c r="M19" i="7"/>
  <c r="E19" i="7"/>
  <c r="S19" i="7"/>
  <c r="G19" i="7"/>
  <c r="O19" i="7"/>
  <c r="Q19" i="7"/>
  <c r="K19" i="7"/>
  <c r="I19" i="7"/>
  <c r="R19" i="7"/>
  <c r="J19" i="7"/>
  <c r="G120" i="10"/>
  <c r="G224" i="10"/>
  <c r="M120" i="10"/>
  <c r="M224" i="10"/>
  <c r="I224" i="10"/>
  <c r="I120" i="10"/>
  <c r="O120" i="10"/>
  <c r="O224" i="10"/>
  <c r="D14" i="8"/>
  <c r="J13" i="8"/>
  <c r="H13" i="8"/>
  <c r="G13" i="8"/>
  <c r="F13" i="8"/>
  <c r="K13" i="8"/>
  <c r="L13" i="8"/>
  <c r="E13" i="8"/>
  <c r="N13" i="8"/>
  <c r="Q13" i="8"/>
  <c r="O13" i="8"/>
  <c r="P13" i="8"/>
  <c r="R13" i="8"/>
  <c r="I13" i="8"/>
  <c r="M13" i="8"/>
  <c r="S13" i="8"/>
  <c r="J120" i="10"/>
  <c r="J224" i="10"/>
  <c r="U224" i="10"/>
  <c r="U120" i="10"/>
  <c r="S224" i="10"/>
  <c r="S120" i="10"/>
  <c r="N224" i="10"/>
  <c r="N120" i="10"/>
  <c r="R120" i="10"/>
  <c r="R224" i="10"/>
  <c r="P224" i="10"/>
  <c r="P120" i="10"/>
  <c r="H120" i="10"/>
  <c r="H224" i="10"/>
  <c r="T120" i="10"/>
  <c r="T224" i="10"/>
  <c r="C16" i="8"/>
  <c r="Q224" i="10"/>
  <c r="Q120" i="10"/>
  <c r="L120" i="10"/>
  <c r="L224" i="10"/>
  <c r="K120" i="10"/>
  <c r="K224" i="10"/>
  <c r="Q13" i="10"/>
  <c r="U13" i="10"/>
  <c r="P13" i="10"/>
  <c r="T13" i="10"/>
  <c r="R13" i="10"/>
  <c r="M13" i="10"/>
  <c r="K13" i="10"/>
  <c r="S13" i="10"/>
  <c r="O13" i="10"/>
  <c r="N13" i="10"/>
  <c r="E14" i="10"/>
  <c r="J13" i="10"/>
  <c r="L13" i="10"/>
  <c r="H13" i="10"/>
  <c r="G13" i="10"/>
  <c r="I13" i="10"/>
  <c r="H12" i="9"/>
  <c r="O12" i="9"/>
  <c r="F12" i="9"/>
  <c r="I12" i="9"/>
  <c r="N12" i="9"/>
  <c r="D13" i="9"/>
  <c r="R12" i="9"/>
  <c r="K12" i="9"/>
  <c r="P12" i="9"/>
  <c r="G12" i="9"/>
  <c r="Q12" i="9"/>
  <c r="M12" i="9"/>
  <c r="L12" i="9"/>
  <c r="J12" i="9"/>
  <c r="S12" i="9"/>
  <c r="E12" i="9"/>
  <c r="H13" i="6"/>
  <c r="P13" i="6"/>
  <c r="J13" i="6"/>
  <c r="D14" i="6"/>
  <c r="R13" i="6"/>
  <c r="E13" i="6"/>
  <c r="O13" i="6"/>
  <c r="Q13" i="6"/>
  <c r="L13" i="6"/>
  <c r="N13" i="6"/>
  <c r="M13" i="6"/>
  <c r="G13" i="6"/>
  <c r="F13" i="6"/>
  <c r="I13" i="6"/>
  <c r="S13" i="6"/>
  <c r="K13" i="6"/>
  <c r="E15" i="5" l="1"/>
  <c r="C16" i="5"/>
  <c r="Q15" i="5"/>
  <c r="G15" i="5"/>
  <c r="I15" i="5"/>
  <c r="M15" i="5"/>
  <c r="K15" i="5"/>
  <c r="F15" i="5"/>
  <c r="S15" i="5"/>
  <c r="O15" i="5"/>
  <c r="H15" i="5"/>
  <c r="N15" i="5"/>
  <c r="L15" i="5"/>
  <c r="J15" i="5"/>
  <c r="R15" i="5"/>
  <c r="P15" i="5"/>
  <c r="I20" i="7"/>
  <c r="N20" i="7"/>
  <c r="H20" i="7"/>
  <c r="Q20" i="7"/>
  <c r="E20" i="7"/>
  <c r="F20" i="7"/>
  <c r="L20" i="7"/>
  <c r="O20" i="7"/>
  <c r="R20" i="7"/>
  <c r="M20" i="7"/>
  <c r="P20" i="7"/>
  <c r="D21" i="7"/>
  <c r="G20" i="7"/>
  <c r="J20" i="7"/>
  <c r="S20" i="7"/>
  <c r="K20" i="7"/>
  <c r="C33" i="7"/>
  <c r="P14" i="6"/>
  <c r="G14" i="6"/>
  <c r="H14" i="6"/>
  <c r="O14" i="6"/>
  <c r="I14" i="6"/>
  <c r="K14" i="6"/>
  <c r="E14" i="6"/>
  <c r="Q14" i="6"/>
  <c r="J14" i="6"/>
  <c r="R14" i="6"/>
  <c r="S14" i="6"/>
  <c r="F14" i="6"/>
  <c r="L14" i="6"/>
  <c r="M14" i="6"/>
  <c r="D15" i="6"/>
  <c r="N14" i="6"/>
  <c r="G121" i="10"/>
  <c r="G225" i="10"/>
  <c r="L14" i="10"/>
  <c r="I14" i="10"/>
  <c r="Q14" i="10"/>
  <c r="S14" i="10"/>
  <c r="H14" i="10"/>
  <c r="T14" i="10"/>
  <c r="J14" i="10"/>
  <c r="K14" i="10"/>
  <c r="M14" i="10"/>
  <c r="U14" i="10"/>
  <c r="O14" i="10"/>
  <c r="G14" i="10"/>
  <c r="E15" i="10"/>
  <c r="P14" i="10"/>
  <c r="R14" i="10"/>
  <c r="N14" i="10"/>
  <c r="K121" i="10"/>
  <c r="K225" i="10"/>
  <c r="P121" i="10"/>
  <c r="P225" i="10"/>
  <c r="N121" i="10"/>
  <c r="N225" i="10"/>
  <c r="U225" i="10"/>
  <c r="U121" i="10"/>
  <c r="C17" i="8"/>
  <c r="L225" i="10"/>
  <c r="L121" i="10"/>
  <c r="O121" i="10"/>
  <c r="O225" i="10"/>
  <c r="R225" i="10"/>
  <c r="R121" i="10"/>
  <c r="Q121" i="10"/>
  <c r="Q225" i="10"/>
  <c r="H121" i="10"/>
  <c r="H225" i="10"/>
  <c r="M121" i="10"/>
  <c r="M225" i="10"/>
  <c r="E13" i="9"/>
  <c r="P13" i="9"/>
  <c r="F13" i="9"/>
  <c r="M13" i="9"/>
  <c r="H13" i="9"/>
  <c r="K13" i="9"/>
  <c r="O13" i="9"/>
  <c r="J13" i="9"/>
  <c r="R13" i="9"/>
  <c r="D14" i="9"/>
  <c r="L13" i="9"/>
  <c r="I13" i="9"/>
  <c r="Q13" i="9"/>
  <c r="N13" i="9"/>
  <c r="G13" i="9"/>
  <c r="S13" i="9"/>
  <c r="I225" i="10"/>
  <c r="I121" i="10"/>
  <c r="J225" i="10"/>
  <c r="J121" i="10"/>
  <c r="S225" i="10"/>
  <c r="S121" i="10"/>
  <c r="T225" i="10"/>
  <c r="T121" i="10"/>
  <c r="D15" i="8"/>
  <c r="M14" i="8"/>
  <c r="K14" i="8"/>
  <c r="H14" i="8"/>
  <c r="I14" i="8"/>
  <c r="G14" i="8"/>
  <c r="N14" i="8"/>
  <c r="Q14" i="8"/>
  <c r="R14" i="8"/>
  <c r="L14" i="8"/>
  <c r="O14" i="8"/>
  <c r="F14" i="8"/>
  <c r="P14" i="8"/>
  <c r="E14" i="8"/>
  <c r="S14" i="8"/>
  <c r="J14" i="8"/>
  <c r="C34" i="7" l="1"/>
  <c r="N21" i="7"/>
  <c r="D22" i="7"/>
  <c r="I21" i="7"/>
  <c r="F21" i="7"/>
  <c r="R21" i="7"/>
  <c r="J21" i="7"/>
  <c r="S21" i="7"/>
  <c r="O21" i="7"/>
  <c r="G21" i="7"/>
  <c r="E21" i="7"/>
  <c r="P21" i="7"/>
  <c r="H21" i="7"/>
  <c r="Q21" i="7"/>
  <c r="M21" i="7"/>
  <c r="K21" i="7"/>
  <c r="L21" i="7"/>
  <c r="N16" i="5"/>
  <c r="K16" i="5"/>
  <c r="F16" i="5"/>
  <c r="Q16" i="5"/>
  <c r="L16" i="5"/>
  <c r="S16" i="5"/>
  <c r="G16" i="5"/>
  <c r="H16" i="5"/>
  <c r="J16" i="5"/>
  <c r="P16" i="5"/>
  <c r="R16" i="5"/>
  <c r="O16" i="5"/>
  <c r="C17" i="5"/>
  <c r="I16" i="5"/>
  <c r="E16" i="5"/>
  <c r="M16" i="5"/>
  <c r="D16" i="8"/>
  <c r="K15" i="8"/>
  <c r="M15" i="8"/>
  <c r="F15" i="8"/>
  <c r="G15" i="8"/>
  <c r="H15" i="8"/>
  <c r="P15" i="8"/>
  <c r="N15" i="8"/>
  <c r="O15" i="8"/>
  <c r="S15" i="8"/>
  <c r="I15" i="8"/>
  <c r="L15" i="8"/>
  <c r="R15" i="8"/>
  <c r="Q15" i="8"/>
  <c r="E15" i="8"/>
  <c r="J15" i="8"/>
  <c r="P122" i="10"/>
  <c r="P226" i="10"/>
  <c r="T122" i="10"/>
  <c r="T226" i="10"/>
  <c r="J15" i="10"/>
  <c r="E16" i="10"/>
  <c r="S15" i="10"/>
  <c r="H15" i="10"/>
  <c r="O15" i="10"/>
  <c r="G15" i="10"/>
  <c r="N15" i="10"/>
  <c r="M15" i="10"/>
  <c r="L15" i="10"/>
  <c r="P15" i="10"/>
  <c r="Q15" i="10"/>
  <c r="U15" i="10"/>
  <c r="R15" i="10"/>
  <c r="K15" i="10"/>
  <c r="I15" i="10"/>
  <c r="T15" i="10"/>
  <c r="M226" i="10"/>
  <c r="M122" i="10"/>
  <c r="H122" i="10"/>
  <c r="H226" i="10"/>
  <c r="L122" i="10"/>
  <c r="L226" i="10"/>
  <c r="C18" i="8"/>
  <c r="R226" i="10"/>
  <c r="R122" i="10"/>
  <c r="O226" i="10"/>
  <c r="O122" i="10"/>
  <c r="J122" i="10"/>
  <c r="J226" i="10"/>
  <c r="Q226" i="10"/>
  <c r="Q122" i="10"/>
  <c r="H15" i="6"/>
  <c r="P15" i="6"/>
  <c r="S15" i="6"/>
  <c r="L15" i="6"/>
  <c r="F15" i="6"/>
  <c r="G15" i="6"/>
  <c r="I15" i="6"/>
  <c r="E15" i="6"/>
  <c r="M15" i="6"/>
  <c r="K15" i="6"/>
  <c r="D16" i="6"/>
  <c r="N15" i="6"/>
  <c r="J15" i="6"/>
  <c r="O15" i="6"/>
  <c r="Q15" i="6"/>
  <c r="R15" i="6"/>
  <c r="K14" i="9"/>
  <c r="I14" i="9"/>
  <c r="S14" i="9"/>
  <c r="J14" i="9"/>
  <c r="F14" i="9"/>
  <c r="R14" i="9"/>
  <c r="Q14" i="9"/>
  <c r="M14" i="9"/>
  <c r="D15" i="9"/>
  <c r="P14" i="9"/>
  <c r="G14" i="9"/>
  <c r="E14" i="9"/>
  <c r="N14" i="9"/>
  <c r="L14" i="9"/>
  <c r="H14" i="9"/>
  <c r="O14" i="9"/>
  <c r="U122" i="10"/>
  <c r="U226" i="10"/>
  <c r="I122" i="10"/>
  <c r="I226" i="10"/>
  <c r="N226" i="10"/>
  <c r="N122" i="10"/>
  <c r="G226" i="10"/>
  <c r="G122" i="10"/>
  <c r="K122" i="10"/>
  <c r="K226" i="10"/>
  <c r="S226" i="10"/>
  <c r="S122" i="10"/>
  <c r="I17" i="5" l="1"/>
  <c r="P17" i="5"/>
  <c r="E17" i="5"/>
  <c r="N17" i="5"/>
  <c r="K17" i="5"/>
  <c r="H17" i="5"/>
  <c r="F17" i="5"/>
  <c r="G17" i="5"/>
  <c r="Q17" i="5"/>
  <c r="L17" i="5"/>
  <c r="R17" i="5"/>
  <c r="J17" i="5"/>
  <c r="O17" i="5"/>
  <c r="C18" i="5"/>
  <c r="M17" i="5"/>
  <c r="S17" i="5"/>
  <c r="G22" i="7"/>
  <c r="Q22" i="7"/>
  <c r="R22" i="7"/>
  <c r="D23" i="7"/>
  <c r="F22" i="7"/>
  <c r="I22" i="7"/>
  <c r="O22" i="7"/>
  <c r="L22" i="7"/>
  <c r="J22" i="7"/>
  <c r="P22" i="7"/>
  <c r="K22" i="7"/>
  <c r="S22" i="7"/>
  <c r="H22" i="7"/>
  <c r="N22" i="7"/>
  <c r="E22" i="7"/>
  <c r="M22" i="7"/>
  <c r="C35" i="7"/>
  <c r="D17" i="8"/>
  <c r="E16" i="8"/>
  <c r="O16" i="8"/>
  <c r="F16" i="8"/>
  <c r="H16" i="8"/>
  <c r="L16" i="8"/>
  <c r="R16" i="8"/>
  <c r="N16" i="8"/>
  <c r="P16" i="8"/>
  <c r="S16" i="8"/>
  <c r="K16" i="8"/>
  <c r="Q16" i="8"/>
  <c r="M16" i="8"/>
  <c r="I16" i="8"/>
  <c r="G16" i="8"/>
  <c r="J16" i="8"/>
  <c r="I123" i="10"/>
  <c r="I227" i="10"/>
  <c r="Q123" i="10"/>
  <c r="Q227" i="10"/>
  <c r="N123" i="10"/>
  <c r="N227" i="10"/>
  <c r="S123" i="10"/>
  <c r="S227" i="10"/>
  <c r="K227" i="10"/>
  <c r="K123" i="10"/>
  <c r="P123" i="10"/>
  <c r="P227" i="10"/>
  <c r="G123" i="10"/>
  <c r="G227" i="10"/>
  <c r="O16" i="10"/>
  <c r="R16" i="10"/>
  <c r="T16" i="10"/>
  <c r="Q16" i="10"/>
  <c r="E17" i="10"/>
  <c r="U16" i="10"/>
  <c r="H16" i="10"/>
  <c r="M16" i="10"/>
  <c r="K16" i="10"/>
  <c r="G16" i="10"/>
  <c r="S16" i="10"/>
  <c r="L16" i="10"/>
  <c r="N16" i="10"/>
  <c r="J16" i="10"/>
  <c r="P16" i="10"/>
  <c r="I16" i="10"/>
  <c r="K15" i="9"/>
  <c r="F15" i="9"/>
  <c r="P15" i="9"/>
  <c r="L15" i="9"/>
  <c r="S15" i="9"/>
  <c r="N15" i="9"/>
  <c r="E15" i="9"/>
  <c r="Q15" i="9"/>
  <c r="R15" i="9"/>
  <c r="O15" i="9"/>
  <c r="M15" i="9"/>
  <c r="I15" i="9"/>
  <c r="D16" i="9"/>
  <c r="J15" i="9"/>
  <c r="H15" i="9"/>
  <c r="G15" i="9"/>
  <c r="T227" i="10"/>
  <c r="T123" i="10"/>
  <c r="U227" i="10"/>
  <c r="U123" i="10"/>
  <c r="M227" i="10"/>
  <c r="M123" i="10"/>
  <c r="H227" i="10"/>
  <c r="H123" i="10"/>
  <c r="I16" i="6"/>
  <c r="J16" i="6"/>
  <c r="O16" i="6"/>
  <c r="D17" i="6"/>
  <c r="Q16" i="6"/>
  <c r="K16" i="6"/>
  <c r="S16" i="6"/>
  <c r="P16" i="6"/>
  <c r="L16" i="6"/>
  <c r="H16" i="6"/>
  <c r="R16" i="6"/>
  <c r="G16" i="6"/>
  <c r="M16" i="6"/>
  <c r="F16" i="6"/>
  <c r="N16" i="6"/>
  <c r="E16" i="6"/>
  <c r="C19" i="8"/>
  <c r="R227" i="10"/>
  <c r="R123" i="10"/>
  <c r="L227" i="10"/>
  <c r="L123" i="10"/>
  <c r="O227" i="10"/>
  <c r="O123" i="10"/>
  <c r="J123" i="10"/>
  <c r="J227" i="10"/>
  <c r="C19" i="5" l="1"/>
  <c r="S18" i="5"/>
  <c r="J18" i="5"/>
  <c r="O18" i="5"/>
  <c r="H18" i="5"/>
  <c r="L18" i="5"/>
  <c r="P18" i="5"/>
  <c r="Q18" i="5"/>
  <c r="K18" i="5"/>
  <c r="M18" i="5"/>
  <c r="N18" i="5"/>
  <c r="R18" i="5"/>
  <c r="G18" i="5"/>
  <c r="E18" i="5"/>
  <c r="F18" i="5"/>
  <c r="I18" i="5"/>
  <c r="S23" i="7"/>
  <c r="H23" i="7"/>
  <c r="R23" i="7"/>
  <c r="I23" i="7"/>
  <c r="M23" i="7"/>
  <c r="K23" i="7"/>
  <c r="G23" i="7"/>
  <c r="L23" i="7"/>
  <c r="Q23" i="7"/>
  <c r="P23" i="7"/>
  <c r="J23" i="7"/>
  <c r="O23" i="7"/>
  <c r="E23" i="7"/>
  <c r="D24" i="7"/>
  <c r="N23" i="7"/>
  <c r="F23" i="7"/>
  <c r="C36" i="7"/>
  <c r="J124" i="10"/>
  <c r="J228" i="10"/>
  <c r="G228" i="10"/>
  <c r="G124" i="10"/>
  <c r="U228" i="10"/>
  <c r="U124" i="10"/>
  <c r="R228" i="10"/>
  <c r="R124" i="10"/>
  <c r="R16" i="9"/>
  <c r="M16" i="9"/>
  <c r="S16" i="9"/>
  <c r="K16" i="9"/>
  <c r="P16" i="9"/>
  <c r="F16" i="9"/>
  <c r="D17" i="9"/>
  <c r="N16" i="9"/>
  <c r="G16" i="9"/>
  <c r="O16" i="9"/>
  <c r="I16" i="9"/>
  <c r="E16" i="9"/>
  <c r="H16" i="9"/>
  <c r="Q16" i="9"/>
  <c r="J16" i="9"/>
  <c r="L16" i="9"/>
  <c r="N124" i="10"/>
  <c r="N228" i="10"/>
  <c r="K124" i="10"/>
  <c r="K228" i="10"/>
  <c r="O124" i="10"/>
  <c r="O228" i="10"/>
  <c r="D18" i="8"/>
  <c r="M17" i="8"/>
  <c r="I17" i="8"/>
  <c r="R17" i="8"/>
  <c r="L17" i="8"/>
  <c r="K17" i="8"/>
  <c r="Q17" i="8"/>
  <c r="N17" i="8"/>
  <c r="H17" i="8"/>
  <c r="P17" i="8"/>
  <c r="J17" i="8"/>
  <c r="E17" i="8"/>
  <c r="S17" i="8"/>
  <c r="G17" i="8"/>
  <c r="F17" i="8"/>
  <c r="O17" i="8"/>
  <c r="I228" i="10"/>
  <c r="I124" i="10"/>
  <c r="L228" i="10"/>
  <c r="L124" i="10"/>
  <c r="M124" i="10"/>
  <c r="M228" i="10"/>
  <c r="Q124" i="10"/>
  <c r="Q228" i="10"/>
  <c r="R17" i="6"/>
  <c r="P17" i="6"/>
  <c r="O17" i="6"/>
  <c r="K17" i="6"/>
  <c r="J17" i="6"/>
  <c r="M17" i="6"/>
  <c r="S17" i="6"/>
  <c r="D18" i="6"/>
  <c r="F17" i="6"/>
  <c r="N17" i="6"/>
  <c r="Q17" i="6"/>
  <c r="G17" i="6"/>
  <c r="I17" i="6"/>
  <c r="L17" i="6"/>
  <c r="E17" i="6"/>
  <c r="H17" i="6"/>
  <c r="R17" i="10"/>
  <c r="H17" i="10"/>
  <c r="P17" i="10"/>
  <c r="O17" i="10"/>
  <c r="S17" i="10"/>
  <c r="Q17" i="10"/>
  <c r="U17" i="10"/>
  <c r="L17" i="10"/>
  <c r="K17" i="10"/>
  <c r="I17" i="10"/>
  <c r="J17" i="10"/>
  <c r="E18" i="10"/>
  <c r="T17" i="10"/>
  <c r="G17" i="10"/>
  <c r="N17" i="10"/>
  <c r="M17" i="10"/>
  <c r="C20" i="8"/>
  <c r="P228" i="10"/>
  <c r="P124" i="10"/>
  <c r="S124" i="10"/>
  <c r="S228" i="10"/>
  <c r="H124" i="10"/>
  <c r="H228" i="10"/>
  <c r="T228" i="10"/>
  <c r="T124" i="10"/>
  <c r="E24" i="7" l="1"/>
  <c r="N24" i="7"/>
  <c r="F24" i="7"/>
  <c r="R24" i="7"/>
  <c r="I24" i="7"/>
  <c r="M24" i="7"/>
  <c r="K24" i="7"/>
  <c r="J24" i="7"/>
  <c r="L24" i="7"/>
  <c r="P24" i="7"/>
  <c r="D25" i="7"/>
  <c r="H24" i="7"/>
  <c r="S24" i="7"/>
  <c r="Q24" i="7"/>
  <c r="G24" i="7"/>
  <c r="O24" i="7"/>
  <c r="C37" i="7"/>
  <c r="S19" i="5"/>
  <c r="N19" i="5"/>
  <c r="O19" i="5"/>
  <c r="P19" i="5"/>
  <c r="E19" i="5"/>
  <c r="C20" i="5"/>
  <c r="R19" i="5"/>
  <c r="L19" i="5"/>
  <c r="G19" i="5"/>
  <c r="I19" i="5"/>
  <c r="J19" i="5"/>
  <c r="K19" i="5"/>
  <c r="Q19" i="5"/>
  <c r="H19" i="5"/>
  <c r="F19" i="5"/>
  <c r="M19" i="5"/>
  <c r="D19" i="8"/>
  <c r="I18" i="8"/>
  <c r="R18" i="8"/>
  <c r="E18" i="8"/>
  <c r="L18" i="8"/>
  <c r="J18" i="8"/>
  <c r="G18" i="8"/>
  <c r="K18" i="8"/>
  <c r="Q18" i="8"/>
  <c r="M18" i="8"/>
  <c r="H18" i="8"/>
  <c r="P18" i="8"/>
  <c r="N18" i="8"/>
  <c r="S18" i="8"/>
  <c r="O18" i="8"/>
  <c r="F18" i="8"/>
  <c r="N229" i="10"/>
  <c r="N125" i="10"/>
  <c r="J229" i="10"/>
  <c r="J125" i="10"/>
  <c r="U125" i="10"/>
  <c r="U229" i="10"/>
  <c r="P229" i="10"/>
  <c r="P125" i="10"/>
  <c r="G17" i="9"/>
  <c r="F17" i="9"/>
  <c r="M17" i="9"/>
  <c r="S17" i="9"/>
  <c r="E17" i="9"/>
  <c r="P17" i="9"/>
  <c r="Q17" i="9"/>
  <c r="N17" i="9"/>
  <c r="O17" i="9"/>
  <c r="L17" i="9"/>
  <c r="K17" i="9"/>
  <c r="D18" i="9"/>
  <c r="H17" i="9"/>
  <c r="R17" i="9"/>
  <c r="I17" i="9"/>
  <c r="J17" i="9"/>
  <c r="G229" i="10"/>
  <c r="G125" i="10"/>
  <c r="I229" i="10"/>
  <c r="I125" i="10"/>
  <c r="Q125" i="10"/>
  <c r="Q229" i="10"/>
  <c r="H125" i="10"/>
  <c r="H229" i="10"/>
  <c r="M125" i="10"/>
  <c r="M229" i="10"/>
  <c r="R18" i="10"/>
  <c r="U18" i="10"/>
  <c r="J18" i="10"/>
  <c r="I18" i="10"/>
  <c r="G18" i="10"/>
  <c r="O18" i="10"/>
  <c r="K18" i="10"/>
  <c r="M18" i="10"/>
  <c r="H18" i="10"/>
  <c r="P18" i="10"/>
  <c r="S18" i="10"/>
  <c r="T18" i="10"/>
  <c r="E19" i="10"/>
  <c r="Q18" i="10"/>
  <c r="L18" i="10"/>
  <c r="N18" i="10"/>
  <c r="L125" i="10"/>
  <c r="L229" i="10"/>
  <c r="O229" i="10"/>
  <c r="O125" i="10"/>
  <c r="C21" i="8"/>
  <c r="T229" i="10"/>
  <c r="T125" i="10"/>
  <c r="K229" i="10"/>
  <c r="K125" i="10"/>
  <c r="S229" i="10"/>
  <c r="S125" i="10"/>
  <c r="R229" i="10"/>
  <c r="R125" i="10"/>
  <c r="R18" i="6"/>
  <c r="K18" i="6"/>
  <c r="F18" i="6"/>
  <c r="M18" i="6"/>
  <c r="D19" i="6"/>
  <c r="E18" i="6"/>
  <c r="H18" i="6"/>
  <c r="J18" i="6"/>
  <c r="G18" i="6"/>
  <c r="L18" i="6"/>
  <c r="P18" i="6"/>
  <c r="Q18" i="6"/>
  <c r="I18" i="6"/>
  <c r="O18" i="6"/>
  <c r="N18" i="6"/>
  <c r="S18" i="6"/>
  <c r="L20" i="5" l="1"/>
  <c r="S20" i="5"/>
  <c r="I20" i="5"/>
  <c r="N20" i="5"/>
  <c r="K20" i="5"/>
  <c r="C21" i="5"/>
  <c r="O20" i="5"/>
  <c r="M20" i="5"/>
  <c r="R20" i="5"/>
  <c r="Q20" i="5"/>
  <c r="F20" i="5"/>
  <c r="G20" i="5"/>
  <c r="P20" i="5"/>
  <c r="J20" i="5"/>
  <c r="H20" i="5"/>
  <c r="E20" i="5"/>
  <c r="C38" i="7"/>
  <c r="N25" i="7"/>
  <c r="J25" i="7"/>
  <c r="D26" i="7"/>
  <c r="L25" i="7"/>
  <c r="K25" i="7"/>
  <c r="G25" i="7"/>
  <c r="F25" i="7"/>
  <c r="E25" i="7"/>
  <c r="M25" i="7"/>
  <c r="O25" i="7"/>
  <c r="S25" i="7"/>
  <c r="P25" i="7"/>
  <c r="I25" i="7"/>
  <c r="R25" i="7"/>
  <c r="Q25" i="7"/>
  <c r="H25" i="7"/>
  <c r="P126" i="10"/>
  <c r="P230" i="10"/>
  <c r="C22" i="8"/>
  <c r="M19" i="10"/>
  <c r="J19" i="10"/>
  <c r="K19" i="10"/>
  <c r="S19" i="10"/>
  <c r="O19" i="10"/>
  <c r="R19" i="10"/>
  <c r="N19" i="10"/>
  <c r="P19" i="10"/>
  <c r="G19" i="10"/>
  <c r="T19" i="10"/>
  <c r="H19" i="10"/>
  <c r="Q19" i="10"/>
  <c r="U19" i="10"/>
  <c r="I19" i="10"/>
  <c r="E20" i="10"/>
  <c r="L19" i="10"/>
  <c r="H126" i="10"/>
  <c r="H230" i="10"/>
  <c r="G230" i="10"/>
  <c r="G126" i="10"/>
  <c r="R230" i="10"/>
  <c r="R126" i="10"/>
  <c r="N230" i="10"/>
  <c r="N126" i="10"/>
  <c r="T230" i="10"/>
  <c r="T126" i="10"/>
  <c r="M230" i="10"/>
  <c r="M126" i="10"/>
  <c r="I126" i="10"/>
  <c r="I230" i="10"/>
  <c r="Q126" i="10"/>
  <c r="Q230" i="10"/>
  <c r="O126" i="10"/>
  <c r="O230" i="10"/>
  <c r="U126" i="10"/>
  <c r="U230" i="10"/>
  <c r="K18" i="9"/>
  <c r="Q18" i="9"/>
  <c r="N18" i="9"/>
  <c r="P18" i="9"/>
  <c r="G18" i="9"/>
  <c r="M18" i="9"/>
  <c r="E18" i="9"/>
  <c r="L18" i="9"/>
  <c r="J18" i="9"/>
  <c r="I18" i="9"/>
  <c r="H18" i="9"/>
  <c r="F18" i="9"/>
  <c r="R18" i="9"/>
  <c r="D19" i="9"/>
  <c r="S18" i="9"/>
  <c r="O18" i="9"/>
  <c r="I19" i="6"/>
  <c r="Q19" i="6"/>
  <c r="P19" i="6"/>
  <c r="J19" i="6"/>
  <c r="K19" i="6"/>
  <c r="R19" i="6"/>
  <c r="G19" i="6"/>
  <c r="D20" i="6"/>
  <c r="S19" i="6"/>
  <c r="H19" i="6"/>
  <c r="F19" i="6"/>
  <c r="L19" i="6"/>
  <c r="N19" i="6"/>
  <c r="O19" i="6"/>
  <c r="E19" i="6"/>
  <c r="M19" i="6"/>
  <c r="L230" i="10"/>
  <c r="L126" i="10"/>
  <c r="S230" i="10"/>
  <c r="S126" i="10"/>
  <c r="K126" i="10"/>
  <c r="K230" i="10"/>
  <c r="J230" i="10"/>
  <c r="J126" i="10"/>
  <c r="D20" i="8"/>
  <c r="P19" i="8"/>
  <c r="N19" i="8"/>
  <c r="K19" i="8"/>
  <c r="Q19" i="8"/>
  <c r="L19" i="8"/>
  <c r="R19" i="8"/>
  <c r="S19" i="8"/>
  <c r="J19" i="8"/>
  <c r="O19" i="8"/>
  <c r="F19" i="8"/>
  <c r="G19" i="8"/>
  <c r="M19" i="8"/>
  <c r="E19" i="8"/>
  <c r="H19" i="8"/>
  <c r="I19" i="8"/>
  <c r="C22" i="5" l="1"/>
  <c r="E21" i="5"/>
  <c r="P21" i="5"/>
  <c r="I21" i="5"/>
  <c r="R21" i="5"/>
  <c r="K21" i="5"/>
  <c r="H21" i="5"/>
  <c r="M21" i="5"/>
  <c r="L21" i="5"/>
  <c r="N21" i="5"/>
  <c r="F21" i="5"/>
  <c r="O21" i="5"/>
  <c r="J21" i="5"/>
  <c r="G21" i="5"/>
  <c r="Q21" i="5"/>
  <c r="S21" i="5"/>
  <c r="D27" i="7"/>
  <c r="E26" i="7"/>
  <c r="J26" i="7"/>
  <c r="H26" i="7"/>
  <c r="Q26" i="7"/>
  <c r="F26" i="7"/>
  <c r="I26" i="7"/>
  <c r="O26" i="7"/>
  <c r="S26" i="7"/>
  <c r="R26" i="7"/>
  <c r="G26" i="7"/>
  <c r="P26" i="7"/>
  <c r="M26" i="7"/>
  <c r="K26" i="7"/>
  <c r="N26" i="7"/>
  <c r="L26" i="7"/>
  <c r="C39" i="7"/>
  <c r="I231" i="10"/>
  <c r="I127" i="10"/>
  <c r="T231" i="10"/>
  <c r="T127" i="10"/>
  <c r="R127" i="10"/>
  <c r="R231" i="10"/>
  <c r="J127" i="10"/>
  <c r="J231" i="10"/>
  <c r="D21" i="8"/>
  <c r="L20" i="8"/>
  <c r="M20" i="8"/>
  <c r="I20" i="8"/>
  <c r="G20" i="8"/>
  <c r="S20" i="8"/>
  <c r="P20" i="8"/>
  <c r="E20" i="8"/>
  <c r="N20" i="8"/>
  <c r="H20" i="8"/>
  <c r="Q20" i="8"/>
  <c r="O20" i="8"/>
  <c r="J20" i="8"/>
  <c r="R20" i="8"/>
  <c r="K20" i="8"/>
  <c r="F20" i="8"/>
  <c r="U127" i="10"/>
  <c r="U231" i="10"/>
  <c r="G231" i="10"/>
  <c r="G127" i="10"/>
  <c r="O231" i="10"/>
  <c r="O127" i="10"/>
  <c r="M127" i="10"/>
  <c r="M231" i="10"/>
  <c r="P20" i="6"/>
  <c r="F20" i="6"/>
  <c r="L20" i="6"/>
  <c r="N20" i="6"/>
  <c r="J20" i="6"/>
  <c r="O20" i="6"/>
  <c r="G20" i="6"/>
  <c r="S20" i="6"/>
  <c r="Q20" i="6"/>
  <c r="H20" i="6"/>
  <c r="I20" i="6"/>
  <c r="E20" i="6"/>
  <c r="D21" i="6"/>
  <c r="M20" i="6"/>
  <c r="K20" i="6"/>
  <c r="R20" i="6"/>
  <c r="L127" i="10"/>
  <c r="L231" i="10"/>
  <c r="Q231" i="10"/>
  <c r="Q127" i="10"/>
  <c r="P231" i="10"/>
  <c r="P127" i="10"/>
  <c r="S231" i="10"/>
  <c r="S127" i="10"/>
  <c r="F19" i="9"/>
  <c r="R19" i="9"/>
  <c r="K19" i="9"/>
  <c r="H19" i="9"/>
  <c r="E19" i="9"/>
  <c r="N19" i="9"/>
  <c r="L19" i="9"/>
  <c r="S19" i="9"/>
  <c r="D20" i="9"/>
  <c r="M19" i="9"/>
  <c r="O19" i="9"/>
  <c r="G19" i="9"/>
  <c r="I19" i="9"/>
  <c r="Q19" i="9"/>
  <c r="P19" i="9"/>
  <c r="J19" i="9"/>
  <c r="C23" i="8"/>
  <c r="U20" i="10"/>
  <c r="J20" i="10"/>
  <c r="E21" i="10"/>
  <c r="M20" i="10"/>
  <c r="S20" i="10"/>
  <c r="I20" i="10"/>
  <c r="G20" i="10"/>
  <c r="L20" i="10"/>
  <c r="T20" i="10"/>
  <c r="P20" i="10"/>
  <c r="Q20" i="10"/>
  <c r="N20" i="10"/>
  <c r="H20" i="10"/>
  <c r="R20" i="10"/>
  <c r="K20" i="10"/>
  <c r="O20" i="10"/>
  <c r="H231" i="10"/>
  <c r="H127" i="10"/>
  <c r="N127" i="10"/>
  <c r="N231" i="10"/>
  <c r="K231" i="10"/>
  <c r="K127" i="10"/>
  <c r="C40" i="7" l="1"/>
  <c r="D28" i="7"/>
  <c r="P27" i="7"/>
  <c r="J27" i="7"/>
  <c r="S27" i="7"/>
  <c r="H27" i="7"/>
  <c r="N27" i="7"/>
  <c r="G27" i="7"/>
  <c r="L27" i="7"/>
  <c r="E27" i="7"/>
  <c r="M27" i="7"/>
  <c r="R27" i="7"/>
  <c r="K27" i="7"/>
  <c r="O27" i="7"/>
  <c r="Q27" i="7"/>
  <c r="F27" i="7"/>
  <c r="I27" i="7"/>
  <c r="C23" i="5"/>
  <c r="O22" i="5"/>
  <c r="F22" i="5"/>
  <c r="S22" i="5"/>
  <c r="H22" i="5"/>
  <c r="L22" i="5"/>
  <c r="G22" i="5"/>
  <c r="M22" i="5"/>
  <c r="R22" i="5"/>
  <c r="J22" i="5"/>
  <c r="I22" i="5"/>
  <c r="K22" i="5"/>
  <c r="Q22" i="5"/>
  <c r="E22" i="5"/>
  <c r="N22" i="5"/>
  <c r="P22" i="5"/>
  <c r="H128" i="10"/>
  <c r="H232" i="10"/>
  <c r="T232" i="10"/>
  <c r="T128" i="10"/>
  <c r="S232" i="10"/>
  <c r="S128" i="10"/>
  <c r="U232" i="10"/>
  <c r="U128" i="10"/>
  <c r="O20" i="9"/>
  <c r="I20" i="9"/>
  <c r="M20" i="9"/>
  <c r="H20" i="9"/>
  <c r="P20" i="9"/>
  <c r="F20" i="9"/>
  <c r="J20" i="9"/>
  <c r="Q20" i="9"/>
  <c r="E20" i="9"/>
  <c r="G20" i="9"/>
  <c r="K20" i="9"/>
  <c r="S20" i="9"/>
  <c r="D21" i="9"/>
  <c r="R20" i="9"/>
  <c r="L20" i="9"/>
  <c r="N20" i="9"/>
  <c r="O21" i="6"/>
  <c r="H21" i="6"/>
  <c r="J21" i="6"/>
  <c r="E21" i="6"/>
  <c r="I21" i="6"/>
  <c r="S21" i="6"/>
  <c r="L21" i="6"/>
  <c r="D22" i="6"/>
  <c r="M21" i="6"/>
  <c r="R21" i="6"/>
  <c r="N21" i="6"/>
  <c r="P21" i="6"/>
  <c r="Q21" i="6"/>
  <c r="G21" i="6"/>
  <c r="F21" i="6"/>
  <c r="K21" i="6"/>
  <c r="O128" i="10"/>
  <c r="O232" i="10"/>
  <c r="N232" i="10"/>
  <c r="N128" i="10"/>
  <c r="L232" i="10"/>
  <c r="L128" i="10"/>
  <c r="M128" i="10"/>
  <c r="M232" i="10"/>
  <c r="K232" i="10"/>
  <c r="K128" i="10"/>
  <c r="Q128" i="10"/>
  <c r="Q232" i="10"/>
  <c r="G128" i="10"/>
  <c r="G232" i="10"/>
  <c r="Q21" i="10"/>
  <c r="J21" i="10"/>
  <c r="M21" i="10"/>
  <c r="N21" i="10"/>
  <c r="U21" i="10"/>
  <c r="S21" i="10"/>
  <c r="I21" i="10"/>
  <c r="G21" i="10"/>
  <c r="K21" i="10"/>
  <c r="T21" i="10"/>
  <c r="E22" i="10"/>
  <c r="R21" i="10"/>
  <c r="L21" i="10"/>
  <c r="H21" i="10"/>
  <c r="P21" i="10"/>
  <c r="O21" i="10"/>
  <c r="R232" i="10"/>
  <c r="R128" i="10"/>
  <c r="P232" i="10"/>
  <c r="P128" i="10"/>
  <c r="I128" i="10"/>
  <c r="I232" i="10"/>
  <c r="J232" i="10"/>
  <c r="J128" i="10"/>
  <c r="C24" i="8"/>
  <c r="D22" i="8"/>
  <c r="N21" i="8"/>
  <c r="K21" i="8"/>
  <c r="I21" i="8"/>
  <c r="M21" i="8"/>
  <c r="F21" i="8"/>
  <c r="O21" i="8"/>
  <c r="H21" i="8"/>
  <c r="P21" i="8"/>
  <c r="J21" i="8"/>
  <c r="S21" i="8"/>
  <c r="Q21" i="8"/>
  <c r="R21" i="8"/>
  <c r="L21" i="8"/>
  <c r="G21" i="8"/>
  <c r="E21" i="8"/>
  <c r="C24" i="5" l="1"/>
  <c r="O23" i="5"/>
  <c r="N23" i="5"/>
  <c r="L23" i="5"/>
  <c r="S23" i="5"/>
  <c r="E23" i="5"/>
  <c r="I23" i="5"/>
  <c r="J23" i="5"/>
  <c r="G23" i="5"/>
  <c r="Q23" i="5"/>
  <c r="R23" i="5"/>
  <c r="F23" i="5"/>
  <c r="M23" i="5"/>
  <c r="P23" i="5"/>
  <c r="K23" i="5"/>
  <c r="H23" i="5"/>
  <c r="D29" i="7"/>
  <c r="E28" i="7"/>
  <c r="H28" i="7"/>
  <c r="P28" i="7"/>
  <c r="S28" i="7"/>
  <c r="F28" i="7"/>
  <c r="O28" i="7"/>
  <c r="N28" i="7"/>
  <c r="M28" i="7"/>
  <c r="R28" i="7"/>
  <c r="K28" i="7"/>
  <c r="L28" i="7"/>
  <c r="I28" i="7"/>
  <c r="G28" i="7"/>
  <c r="Q28" i="7"/>
  <c r="J28" i="7"/>
  <c r="C41" i="7"/>
  <c r="H129" i="10"/>
  <c r="H233" i="10"/>
  <c r="S233" i="10"/>
  <c r="S129" i="10"/>
  <c r="C25" i="8"/>
  <c r="K233" i="10"/>
  <c r="K129" i="10"/>
  <c r="Q129" i="10"/>
  <c r="Q233" i="10"/>
  <c r="O129" i="10"/>
  <c r="O233" i="10"/>
  <c r="R129" i="10"/>
  <c r="R233" i="10"/>
  <c r="G233" i="10"/>
  <c r="G129" i="10"/>
  <c r="N233" i="10"/>
  <c r="N129" i="10"/>
  <c r="T129" i="10"/>
  <c r="T233" i="10"/>
  <c r="J129" i="10"/>
  <c r="J233" i="10"/>
  <c r="K22" i="6"/>
  <c r="S22" i="6"/>
  <c r="I22" i="6"/>
  <c r="O22" i="6"/>
  <c r="P22" i="6"/>
  <c r="E22" i="6"/>
  <c r="H22" i="6"/>
  <c r="L22" i="6"/>
  <c r="D23" i="6"/>
  <c r="M22" i="6"/>
  <c r="G22" i="6"/>
  <c r="F22" i="6"/>
  <c r="J22" i="6"/>
  <c r="N22" i="6"/>
  <c r="R22" i="6"/>
  <c r="Q22" i="6"/>
  <c r="D23" i="8"/>
  <c r="I22" i="8"/>
  <c r="N22" i="8"/>
  <c r="F22" i="8"/>
  <c r="M22" i="8"/>
  <c r="E22" i="8"/>
  <c r="O22" i="8"/>
  <c r="K22" i="8"/>
  <c r="Q22" i="8"/>
  <c r="G22" i="8"/>
  <c r="S22" i="8"/>
  <c r="J22" i="8"/>
  <c r="H22" i="8"/>
  <c r="P22" i="8"/>
  <c r="R22" i="8"/>
  <c r="L22" i="8"/>
  <c r="L233" i="10"/>
  <c r="L129" i="10"/>
  <c r="U233" i="10"/>
  <c r="U129" i="10"/>
  <c r="P233" i="10"/>
  <c r="P129" i="10"/>
  <c r="E23" i="10"/>
  <c r="I22" i="10"/>
  <c r="Q22" i="10"/>
  <c r="J22" i="10"/>
  <c r="U22" i="10"/>
  <c r="R22" i="10"/>
  <c r="K22" i="10"/>
  <c r="M22" i="10"/>
  <c r="L22" i="10"/>
  <c r="N22" i="10"/>
  <c r="S22" i="10"/>
  <c r="O22" i="10"/>
  <c r="H22" i="10"/>
  <c r="P22" i="10"/>
  <c r="G22" i="10"/>
  <c r="T22" i="10"/>
  <c r="I129" i="10"/>
  <c r="I233" i="10"/>
  <c r="M233" i="10"/>
  <c r="M129" i="10"/>
  <c r="O21" i="9"/>
  <c r="J21" i="9"/>
  <c r="F21" i="9"/>
  <c r="P21" i="9"/>
  <c r="I21" i="9"/>
  <c r="H21" i="9"/>
  <c r="L21" i="9"/>
  <c r="M21" i="9"/>
  <c r="R21" i="9"/>
  <c r="K21" i="9"/>
  <c r="D22" i="9"/>
  <c r="E21" i="9"/>
  <c r="G21" i="9"/>
  <c r="Q21" i="9"/>
  <c r="S21" i="9"/>
  <c r="N21" i="9"/>
  <c r="C42" i="7" l="1"/>
  <c r="D30" i="7"/>
  <c r="S29" i="7"/>
  <c r="K29" i="7"/>
  <c r="R29" i="7"/>
  <c r="O29" i="7"/>
  <c r="F29" i="7"/>
  <c r="J29" i="7"/>
  <c r="I29" i="7"/>
  <c r="N29" i="7"/>
  <c r="L29" i="7"/>
  <c r="E29" i="7"/>
  <c r="H29" i="7"/>
  <c r="Q29" i="7"/>
  <c r="M29" i="7"/>
  <c r="G29" i="7"/>
  <c r="P29" i="7"/>
  <c r="H24" i="5"/>
  <c r="S24" i="5"/>
  <c r="C25" i="5"/>
  <c r="L24" i="5"/>
  <c r="N24" i="5"/>
  <c r="K24" i="5"/>
  <c r="I24" i="5"/>
  <c r="R24" i="5"/>
  <c r="E24" i="5"/>
  <c r="F24" i="5"/>
  <c r="O24" i="5"/>
  <c r="G24" i="5"/>
  <c r="M24" i="5"/>
  <c r="P24" i="5"/>
  <c r="J24" i="5"/>
  <c r="Q24" i="5"/>
  <c r="D24" i="8"/>
  <c r="G23" i="8"/>
  <c r="H23" i="8"/>
  <c r="R23" i="8"/>
  <c r="K23" i="8"/>
  <c r="J23" i="8"/>
  <c r="P23" i="8"/>
  <c r="E23" i="8"/>
  <c r="O23" i="8"/>
  <c r="S23" i="8"/>
  <c r="F23" i="8"/>
  <c r="N23" i="8"/>
  <c r="L23" i="8"/>
  <c r="M23" i="8"/>
  <c r="Q23" i="8"/>
  <c r="I23" i="8"/>
  <c r="F23" i="6"/>
  <c r="H23" i="6"/>
  <c r="K23" i="6"/>
  <c r="Q23" i="6"/>
  <c r="L23" i="6"/>
  <c r="R23" i="6"/>
  <c r="D24" i="6"/>
  <c r="O23" i="6"/>
  <c r="G23" i="6"/>
  <c r="S23" i="6"/>
  <c r="M23" i="6"/>
  <c r="P23" i="6"/>
  <c r="N23" i="6"/>
  <c r="I23" i="6"/>
  <c r="J23" i="6"/>
  <c r="E23" i="6"/>
  <c r="P130" i="10"/>
  <c r="P234" i="10"/>
  <c r="N130" i="10"/>
  <c r="N234" i="10"/>
  <c r="R234" i="10"/>
  <c r="R130" i="10"/>
  <c r="I234" i="10"/>
  <c r="I130" i="10"/>
  <c r="H130" i="10"/>
  <c r="H234" i="10"/>
  <c r="L130" i="10"/>
  <c r="L234" i="10"/>
  <c r="U130" i="10"/>
  <c r="U234" i="10"/>
  <c r="N23" i="10"/>
  <c r="J23" i="10"/>
  <c r="L23" i="10"/>
  <c r="K23" i="10"/>
  <c r="M23" i="10"/>
  <c r="E24" i="10"/>
  <c r="R23" i="10"/>
  <c r="H23" i="10"/>
  <c r="G23" i="10"/>
  <c r="T23" i="10"/>
  <c r="I23" i="10"/>
  <c r="S23" i="10"/>
  <c r="Q23" i="10"/>
  <c r="U23" i="10"/>
  <c r="P23" i="10"/>
  <c r="O23" i="10"/>
  <c r="T130" i="10"/>
  <c r="T234" i="10"/>
  <c r="O234" i="10"/>
  <c r="O130" i="10"/>
  <c r="M234" i="10"/>
  <c r="M130" i="10"/>
  <c r="J234" i="10"/>
  <c r="J130" i="10"/>
  <c r="G22" i="9"/>
  <c r="R22" i="9"/>
  <c r="Q22" i="9"/>
  <c r="H22" i="9"/>
  <c r="L22" i="9"/>
  <c r="N22" i="9"/>
  <c r="D23" i="9"/>
  <c r="E22" i="9"/>
  <c r="P22" i="9"/>
  <c r="I22" i="9"/>
  <c r="M22" i="9"/>
  <c r="J22" i="9"/>
  <c r="O22" i="9"/>
  <c r="S22" i="9"/>
  <c r="K22" i="9"/>
  <c r="F22" i="9"/>
  <c r="G130" i="10"/>
  <c r="G234" i="10"/>
  <c r="S130" i="10"/>
  <c r="S234" i="10"/>
  <c r="K234" i="10"/>
  <c r="K130" i="10"/>
  <c r="Q130" i="10"/>
  <c r="Q234" i="10"/>
  <c r="C26" i="8"/>
  <c r="C43" i="7" l="1"/>
  <c r="I25" i="5"/>
  <c r="P25" i="5"/>
  <c r="M25" i="5"/>
  <c r="E25" i="5"/>
  <c r="C26" i="5"/>
  <c r="K25" i="5"/>
  <c r="H25" i="5"/>
  <c r="Q25" i="5"/>
  <c r="L25" i="5"/>
  <c r="R25" i="5"/>
  <c r="J25" i="5"/>
  <c r="O25" i="5"/>
  <c r="S25" i="5"/>
  <c r="N25" i="5"/>
  <c r="G25" i="5"/>
  <c r="F25" i="5"/>
  <c r="D31" i="7"/>
  <c r="L30" i="7"/>
  <c r="M30" i="7"/>
  <c r="P30" i="7"/>
  <c r="E30" i="7"/>
  <c r="Q30" i="7"/>
  <c r="S30" i="7"/>
  <c r="N30" i="7"/>
  <c r="O30" i="7"/>
  <c r="H30" i="7"/>
  <c r="R30" i="7"/>
  <c r="J30" i="7"/>
  <c r="K30" i="7"/>
  <c r="F30" i="7"/>
  <c r="I30" i="7"/>
  <c r="G30" i="7"/>
  <c r="C27" i="8"/>
  <c r="Q131" i="10"/>
  <c r="Q235" i="10"/>
  <c r="G131" i="10"/>
  <c r="G235" i="10"/>
  <c r="M235" i="10"/>
  <c r="M131" i="10"/>
  <c r="N235" i="10"/>
  <c r="N131" i="10"/>
  <c r="N24" i="6"/>
  <c r="H24" i="6"/>
  <c r="J24" i="6"/>
  <c r="D25" i="6"/>
  <c r="F24" i="6"/>
  <c r="K24" i="6"/>
  <c r="I24" i="6"/>
  <c r="P24" i="6"/>
  <c r="S24" i="6"/>
  <c r="L24" i="6"/>
  <c r="O24" i="6"/>
  <c r="R24" i="6"/>
  <c r="E24" i="6"/>
  <c r="Q24" i="6"/>
  <c r="G24" i="6"/>
  <c r="M24" i="6"/>
  <c r="O235" i="10"/>
  <c r="O131" i="10"/>
  <c r="S235" i="10"/>
  <c r="S131" i="10"/>
  <c r="H131" i="10"/>
  <c r="H235" i="10"/>
  <c r="K131" i="10"/>
  <c r="K235" i="10"/>
  <c r="U131" i="10"/>
  <c r="U235" i="10"/>
  <c r="T235" i="10"/>
  <c r="T131" i="10"/>
  <c r="R24" i="10"/>
  <c r="L24" i="10"/>
  <c r="H24" i="10"/>
  <c r="J24" i="10"/>
  <c r="M24" i="10"/>
  <c r="K24" i="10"/>
  <c r="N24" i="10"/>
  <c r="O24" i="10"/>
  <c r="U24" i="10"/>
  <c r="G24" i="10"/>
  <c r="Q24" i="10"/>
  <c r="I24" i="10"/>
  <c r="P24" i="10"/>
  <c r="E25" i="10"/>
  <c r="T24" i="10"/>
  <c r="S24" i="10"/>
  <c r="J235" i="10"/>
  <c r="J131" i="10"/>
  <c r="D24" i="9"/>
  <c r="N23" i="9"/>
  <c r="O23" i="9"/>
  <c r="P23" i="9"/>
  <c r="Q23" i="9"/>
  <c r="I23" i="9"/>
  <c r="L23" i="9"/>
  <c r="S23" i="9"/>
  <c r="K23" i="9"/>
  <c r="J23" i="9"/>
  <c r="E23" i="9"/>
  <c r="M23" i="9"/>
  <c r="R23" i="9"/>
  <c r="G23" i="9"/>
  <c r="H23" i="9"/>
  <c r="F23" i="9"/>
  <c r="P235" i="10"/>
  <c r="P131" i="10"/>
  <c r="I235" i="10"/>
  <c r="I131" i="10"/>
  <c r="R235" i="10"/>
  <c r="R131" i="10"/>
  <c r="L235" i="10"/>
  <c r="L131" i="10"/>
  <c r="D25" i="8"/>
  <c r="P24" i="8"/>
  <c r="G24" i="8"/>
  <c r="F24" i="8"/>
  <c r="O24" i="8"/>
  <c r="Q24" i="8"/>
  <c r="I24" i="8"/>
  <c r="K24" i="8"/>
  <c r="N24" i="8"/>
  <c r="H24" i="8"/>
  <c r="S24" i="8"/>
  <c r="L24" i="8"/>
  <c r="J24" i="8"/>
  <c r="M24" i="8"/>
  <c r="E24" i="8"/>
  <c r="R24" i="8"/>
  <c r="C27" i="5" l="1"/>
  <c r="S26" i="5"/>
  <c r="J26" i="5"/>
  <c r="G26" i="5"/>
  <c r="H26" i="5"/>
  <c r="L26" i="5"/>
  <c r="K26" i="5"/>
  <c r="M26" i="5"/>
  <c r="F26" i="5"/>
  <c r="E26" i="5"/>
  <c r="N26" i="5"/>
  <c r="R26" i="5"/>
  <c r="P26" i="5"/>
  <c r="O26" i="5"/>
  <c r="Q26" i="5"/>
  <c r="I26" i="5"/>
  <c r="D32" i="7"/>
  <c r="O31" i="7"/>
  <c r="P31" i="7"/>
  <c r="L31" i="7"/>
  <c r="J31" i="7"/>
  <c r="H31" i="7"/>
  <c r="F31" i="7"/>
  <c r="K31" i="7"/>
  <c r="G31" i="7"/>
  <c r="R31" i="7"/>
  <c r="E31" i="7"/>
  <c r="I31" i="7"/>
  <c r="M31" i="7"/>
  <c r="S31" i="7"/>
  <c r="Q31" i="7"/>
  <c r="N31" i="7"/>
  <c r="C44" i="7"/>
  <c r="D26" i="8"/>
  <c r="I25" i="8"/>
  <c r="R25" i="8"/>
  <c r="J25" i="8"/>
  <c r="O25" i="8"/>
  <c r="S25" i="8"/>
  <c r="E25" i="8"/>
  <c r="H25" i="8"/>
  <c r="F25" i="8"/>
  <c r="L25" i="8"/>
  <c r="P25" i="8"/>
  <c r="Q25" i="8"/>
  <c r="M25" i="8"/>
  <c r="N25" i="8"/>
  <c r="K25" i="8"/>
  <c r="G25" i="8"/>
  <c r="Q24" i="9"/>
  <c r="E24" i="9"/>
  <c r="O24" i="9"/>
  <c r="I24" i="9"/>
  <c r="N24" i="9"/>
  <c r="G24" i="9"/>
  <c r="F24" i="9"/>
  <c r="R24" i="9"/>
  <c r="J24" i="9"/>
  <c r="L24" i="9"/>
  <c r="P24" i="9"/>
  <c r="H24" i="9"/>
  <c r="K24" i="9"/>
  <c r="D25" i="9"/>
  <c r="S24" i="9"/>
  <c r="M24" i="9"/>
  <c r="T236" i="10"/>
  <c r="T132" i="10"/>
  <c r="Q132" i="10"/>
  <c r="Q236" i="10"/>
  <c r="N132" i="10"/>
  <c r="N236" i="10"/>
  <c r="H236" i="10"/>
  <c r="H132" i="10"/>
  <c r="O25" i="10"/>
  <c r="K25" i="10"/>
  <c r="L25" i="10"/>
  <c r="E26" i="10"/>
  <c r="N25" i="10"/>
  <c r="P25" i="10"/>
  <c r="T25" i="10"/>
  <c r="G25" i="10"/>
  <c r="H25" i="10"/>
  <c r="J25" i="10"/>
  <c r="M25" i="10"/>
  <c r="U25" i="10"/>
  <c r="S25" i="10"/>
  <c r="I25" i="10"/>
  <c r="Q25" i="10"/>
  <c r="R25" i="10"/>
  <c r="G236" i="10"/>
  <c r="G132" i="10"/>
  <c r="K132" i="10"/>
  <c r="K236" i="10"/>
  <c r="L236" i="10"/>
  <c r="L132" i="10"/>
  <c r="S132" i="10"/>
  <c r="S236" i="10"/>
  <c r="I236" i="10"/>
  <c r="I132" i="10"/>
  <c r="O132" i="10"/>
  <c r="O236" i="10"/>
  <c r="J132" i="10"/>
  <c r="J236" i="10"/>
  <c r="I25" i="6"/>
  <c r="E25" i="6"/>
  <c r="K25" i="6"/>
  <c r="G25" i="6"/>
  <c r="S25" i="6"/>
  <c r="M25" i="6"/>
  <c r="P25" i="6"/>
  <c r="Q25" i="6"/>
  <c r="F25" i="6"/>
  <c r="D26" i="6"/>
  <c r="J25" i="6"/>
  <c r="H25" i="6"/>
  <c r="L25" i="6"/>
  <c r="O25" i="6"/>
  <c r="R25" i="6"/>
  <c r="N25" i="6"/>
  <c r="P236" i="10"/>
  <c r="P132" i="10"/>
  <c r="U236" i="10"/>
  <c r="U132" i="10"/>
  <c r="M132" i="10"/>
  <c r="M236" i="10"/>
  <c r="R236" i="10"/>
  <c r="R132" i="10"/>
  <c r="C28" i="8"/>
  <c r="C45" i="7" l="1"/>
  <c r="D33" i="7"/>
  <c r="I32" i="7"/>
  <c r="H32" i="7"/>
  <c r="Q32" i="7"/>
  <c r="K32" i="7"/>
  <c r="M32" i="7"/>
  <c r="G32" i="7"/>
  <c r="P32" i="7"/>
  <c r="F32" i="7"/>
  <c r="R32" i="7"/>
  <c r="L32" i="7"/>
  <c r="E32" i="7"/>
  <c r="N32" i="7"/>
  <c r="J32" i="7"/>
  <c r="O32" i="7"/>
  <c r="S32" i="7"/>
  <c r="S27" i="5"/>
  <c r="N27" i="5"/>
  <c r="G27" i="5"/>
  <c r="H27" i="5"/>
  <c r="E27" i="5"/>
  <c r="C28" i="5"/>
  <c r="I27" i="5"/>
  <c r="J27" i="5"/>
  <c r="K27" i="5"/>
  <c r="L27" i="5"/>
  <c r="Q27" i="5"/>
  <c r="O27" i="5"/>
  <c r="P27" i="5"/>
  <c r="R27" i="5"/>
  <c r="F27" i="5"/>
  <c r="M27" i="5"/>
  <c r="C29" i="8"/>
  <c r="Q133" i="10"/>
  <c r="Q237" i="10"/>
  <c r="M133" i="10"/>
  <c r="M237" i="10"/>
  <c r="T237" i="10"/>
  <c r="T133" i="10"/>
  <c r="L237" i="10"/>
  <c r="L133" i="10"/>
  <c r="I133" i="10"/>
  <c r="I237" i="10"/>
  <c r="J237" i="10"/>
  <c r="J133" i="10"/>
  <c r="P133" i="10"/>
  <c r="P237" i="10"/>
  <c r="K133" i="10"/>
  <c r="K237" i="10"/>
  <c r="R25" i="9"/>
  <c r="P25" i="9"/>
  <c r="K25" i="9"/>
  <c r="Q25" i="9"/>
  <c r="I25" i="9"/>
  <c r="L25" i="9"/>
  <c r="E25" i="9"/>
  <c r="S25" i="9"/>
  <c r="M25" i="9"/>
  <c r="N25" i="9"/>
  <c r="H25" i="9"/>
  <c r="J25" i="9"/>
  <c r="G25" i="9"/>
  <c r="O25" i="9"/>
  <c r="F25" i="9"/>
  <c r="D26" i="9"/>
  <c r="I26" i="6"/>
  <c r="Q26" i="6"/>
  <c r="K26" i="6"/>
  <c r="P26" i="6"/>
  <c r="O26" i="6"/>
  <c r="L26" i="6"/>
  <c r="H26" i="6"/>
  <c r="F26" i="6"/>
  <c r="R26" i="6"/>
  <c r="G26" i="6"/>
  <c r="D27" i="6"/>
  <c r="S26" i="6"/>
  <c r="J26" i="6"/>
  <c r="N26" i="6"/>
  <c r="E26" i="6"/>
  <c r="M26" i="6"/>
  <c r="R237" i="10"/>
  <c r="R133" i="10"/>
  <c r="U237" i="10"/>
  <c r="U133" i="10"/>
  <c r="G237" i="10"/>
  <c r="G133" i="10"/>
  <c r="S26" i="10"/>
  <c r="O26" i="10"/>
  <c r="N26" i="10"/>
  <c r="K26" i="10"/>
  <c r="U26" i="10"/>
  <c r="L26" i="10"/>
  <c r="G26" i="10"/>
  <c r="M26" i="10"/>
  <c r="H26" i="10"/>
  <c r="R26" i="10"/>
  <c r="J26" i="10"/>
  <c r="Q26" i="10"/>
  <c r="T26" i="10"/>
  <c r="I26" i="10"/>
  <c r="P26" i="10"/>
  <c r="E27" i="10"/>
  <c r="S237" i="10"/>
  <c r="S133" i="10"/>
  <c r="H237" i="10"/>
  <c r="H133" i="10"/>
  <c r="N237" i="10"/>
  <c r="N133" i="10"/>
  <c r="O133" i="10"/>
  <c r="O237" i="10"/>
  <c r="D27" i="8"/>
  <c r="G26" i="8"/>
  <c r="S26" i="8"/>
  <c r="Q26" i="8"/>
  <c r="N26" i="8"/>
  <c r="H26" i="8"/>
  <c r="M26" i="8"/>
  <c r="K26" i="8"/>
  <c r="J26" i="8"/>
  <c r="E26" i="8"/>
  <c r="O26" i="8"/>
  <c r="F26" i="8"/>
  <c r="P26" i="8"/>
  <c r="R26" i="8"/>
  <c r="L26" i="8"/>
  <c r="I26" i="8"/>
  <c r="L28" i="5" l="1"/>
  <c r="S28" i="5"/>
  <c r="Q28" i="5"/>
  <c r="N28" i="5"/>
  <c r="K28" i="5"/>
  <c r="C29" i="5"/>
  <c r="M28" i="5"/>
  <c r="R28" i="5"/>
  <c r="I28" i="5"/>
  <c r="F28" i="5"/>
  <c r="O28" i="5"/>
  <c r="G28" i="5"/>
  <c r="J28" i="5"/>
  <c r="P28" i="5"/>
  <c r="H28" i="5"/>
  <c r="E28" i="5"/>
  <c r="C46" i="7"/>
  <c r="D34" i="7"/>
  <c r="S33" i="7"/>
  <c r="Q33" i="7"/>
  <c r="F33" i="7"/>
  <c r="P33" i="7"/>
  <c r="G33" i="7"/>
  <c r="K33" i="7"/>
  <c r="H33" i="7"/>
  <c r="R33" i="7"/>
  <c r="O33" i="7"/>
  <c r="M33" i="7"/>
  <c r="J33" i="7"/>
  <c r="I33" i="7"/>
  <c r="E33" i="7"/>
  <c r="N33" i="7"/>
  <c r="L33" i="7"/>
  <c r="D28" i="8"/>
  <c r="P27" i="8"/>
  <c r="J27" i="8"/>
  <c r="S27" i="8"/>
  <c r="I27" i="8"/>
  <c r="H27" i="8"/>
  <c r="G27" i="8"/>
  <c r="F27" i="8"/>
  <c r="E27" i="8"/>
  <c r="R27" i="8"/>
  <c r="L27" i="8"/>
  <c r="Q27" i="8"/>
  <c r="K27" i="8"/>
  <c r="N27" i="8"/>
  <c r="O27" i="8"/>
  <c r="M27" i="8"/>
  <c r="T134" i="10"/>
  <c r="T238" i="10"/>
  <c r="H238" i="10"/>
  <c r="H134" i="10"/>
  <c r="U134" i="10"/>
  <c r="U238" i="10"/>
  <c r="S134" i="10"/>
  <c r="S238" i="10"/>
  <c r="F27" i="6"/>
  <c r="S27" i="6"/>
  <c r="E27" i="6"/>
  <c r="M27" i="6"/>
  <c r="R27" i="6"/>
  <c r="N27" i="6"/>
  <c r="O27" i="6"/>
  <c r="H27" i="6"/>
  <c r="D28" i="6"/>
  <c r="I27" i="6"/>
  <c r="G27" i="6"/>
  <c r="L27" i="6"/>
  <c r="J27" i="6"/>
  <c r="K27" i="6"/>
  <c r="P27" i="6"/>
  <c r="Q27" i="6"/>
  <c r="Q27" i="10"/>
  <c r="L27" i="10"/>
  <c r="T27" i="10"/>
  <c r="R27" i="10"/>
  <c r="J27" i="10"/>
  <c r="K27" i="10"/>
  <c r="H27" i="10"/>
  <c r="E28" i="10"/>
  <c r="I27" i="10"/>
  <c r="P27" i="10"/>
  <c r="U27" i="10"/>
  <c r="N27" i="10"/>
  <c r="O27" i="10"/>
  <c r="S27" i="10"/>
  <c r="M27" i="10"/>
  <c r="G27" i="10"/>
  <c r="Q238" i="10"/>
  <c r="Q134" i="10"/>
  <c r="M134" i="10"/>
  <c r="M238" i="10"/>
  <c r="K134" i="10"/>
  <c r="K238" i="10"/>
  <c r="I134" i="10"/>
  <c r="I238" i="10"/>
  <c r="R134" i="10"/>
  <c r="R238" i="10"/>
  <c r="L238" i="10"/>
  <c r="L134" i="10"/>
  <c r="O134" i="10"/>
  <c r="O238" i="10"/>
  <c r="J26" i="9"/>
  <c r="Q26" i="9"/>
  <c r="O26" i="9"/>
  <c r="P26" i="9"/>
  <c r="L26" i="9"/>
  <c r="M26" i="9"/>
  <c r="S26" i="9"/>
  <c r="R26" i="9"/>
  <c r="N26" i="9"/>
  <c r="F26" i="9"/>
  <c r="K26" i="9"/>
  <c r="G26" i="9"/>
  <c r="I26" i="9"/>
  <c r="D27" i="9"/>
  <c r="H26" i="9"/>
  <c r="E26" i="9"/>
  <c r="P134" i="10"/>
  <c r="P238" i="10"/>
  <c r="J134" i="10"/>
  <c r="J238" i="10"/>
  <c r="G238" i="10"/>
  <c r="G134" i="10"/>
  <c r="N238" i="10"/>
  <c r="N134" i="10"/>
  <c r="C30" i="8"/>
  <c r="L29" i="5" l="1"/>
  <c r="R29" i="5"/>
  <c r="F29" i="5"/>
  <c r="M29" i="5"/>
  <c r="K29" i="5"/>
  <c r="I29" i="5"/>
  <c r="O29" i="5"/>
  <c r="C30" i="5"/>
  <c r="N29" i="5"/>
  <c r="S29" i="5"/>
  <c r="H29" i="5"/>
  <c r="Q29" i="5"/>
  <c r="G29" i="5"/>
  <c r="P29" i="5"/>
  <c r="J29" i="5"/>
  <c r="E29" i="5"/>
  <c r="D35" i="7"/>
  <c r="J34" i="7"/>
  <c r="G34" i="7"/>
  <c r="N34" i="7"/>
  <c r="R34" i="7"/>
  <c r="H34" i="7"/>
  <c r="O34" i="7"/>
  <c r="M34" i="7"/>
  <c r="F34" i="7"/>
  <c r="Q34" i="7"/>
  <c r="E34" i="7"/>
  <c r="I34" i="7"/>
  <c r="S34" i="7"/>
  <c r="P34" i="7"/>
  <c r="K34" i="7"/>
  <c r="L34" i="7"/>
  <c r="C47" i="7"/>
  <c r="C31" i="8"/>
  <c r="M239" i="10"/>
  <c r="M135" i="10"/>
  <c r="U135" i="10"/>
  <c r="U239" i="10"/>
  <c r="H239" i="10"/>
  <c r="H135" i="10"/>
  <c r="T239" i="10"/>
  <c r="T135" i="10"/>
  <c r="S135" i="10"/>
  <c r="S239" i="10"/>
  <c r="P135" i="10"/>
  <c r="P239" i="10"/>
  <c r="K239" i="10"/>
  <c r="K135" i="10"/>
  <c r="L135" i="10"/>
  <c r="L239" i="10"/>
  <c r="R27" i="9"/>
  <c r="K27" i="9"/>
  <c r="L27" i="9"/>
  <c r="I27" i="9"/>
  <c r="Q27" i="9"/>
  <c r="N27" i="9"/>
  <c r="P27" i="9"/>
  <c r="S27" i="9"/>
  <c r="H27" i="9"/>
  <c r="F27" i="9"/>
  <c r="O27" i="9"/>
  <c r="D28" i="9"/>
  <c r="G27" i="9"/>
  <c r="J27" i="9"/>
  <c r="E27" i="9"/>
  <c r="M27" i="9"/>
  <c r="G239" i="10"/>
  <c r="G135" i="10"/>
  <c r="N135" i="10"/>
  <c r="N239" i="10"/>
  <c r="N28" i="10"/>
  <c r="M28" i="10"/>
  <c r="K28" i="10"/>
  <c r="T28" i="10"/>
  <c r="L28" i="10"/>
  <c r="H28" i="10"/>
  <c r="J28" i="10"/>
  <c r="I28" i="10"/>
  <c r="R28" i="10"/>
  <c r="Q28" i="10"/>
  <c r="G28" i="10"/>
  <c r="O28" i="10"/>
  <c r="P28" i="10"/>
  <c r="S28" i="10"/>
  <c r="E29" i="10"/>
  <c r="U28" i="10"/>
  <c r="R239" i="10"/>
  <c r="R135" i="10"/>
  <c r="O135" i="10"/>
  <c r="O239" i="10"/>
  <c r="I135" i="10"/>
  <c r="I239" i="10"/>
  <c r="J239" i="10"/>
  <c r="J135" i="10"/>
  <c r="Q239" i="10"/>
  <c r="Q135" i="10"/>
  <c r="S28" i="6"/>
  <c r="N28" i="6"/>
  <c r="F28" i="6"/>
  <c r="M28" i="6"/>
  <c r="O28" i="6"/>
  <c r="Q28" i="6"/>
  <c r="K28" i="6"/>
  <c r="D29" i="6"/>
  <c r="R28" i="6"/>
  <c r="H28" i="6"/>
  <c r="J28" i="6"/>
  <c r="G28" i="6"/>
  <c r="I28" i="6"/>
  <c r="L28" i="6"/>
  <c r="P28" i="6"/>
  <c r="E28" i="6"/>
  <c r="D29" i="8"/>
  <c r="K28" i="8"/>
  <c r="G28" i="8"/>
  <c r="E28" i="8"/>
  <c r="M28" i="8"/>
  <c r="O28" i="8"/>
  <c r="F28" i="8"/>
  <c r="N28" i="8"/>
  <c r="J28" i="8"/>
  <c r="I28" i="8"/>
  <c r="L28" i="8"/>
  <c r="R28" i="8"/>
  <c r="S28" i="8"/>
  <c r="P28" i="8"/>
  <c r="H28" i="8"/>
  <c r="Q28" i="8"/>
  <c r="C48" i="7" l="1"/>
  <c r="D36" i="7"/>
  <c r="H35" i="7"/>
  <c r="G35" i="7"/>
  <c r="P35" i="7"/>
  <c r="N35" i="7"/>
  <c r="M35" i="7"/>
  <c r="F35" i="7"/>
  <c r="I35" i="7"/>
  <c r="J35" i="7"/>
  <c r="S35" i="7"/>
  <c r="Q35" i="7"/>
  <c r="E35" i="7"/>
  <c r="L35" i="7"/>
  <c r="O35" i="7"/>
  <c r="R35" i="7"/>
  <c r="K35" i="7"/>
  <c r="C31" i="5"/>
  <c r="G30" i="5"/>
  <c r="F30" i="5"/>
  <c r="Q30" i="5"/>
  <c r="J30" i="5"/>
  <c r="E30" i="5"/>
  <c r="I30" i="5"/>
  <c r="P30" i="5"/>
  <c r="R30" i="5"/>
  <c r="M30" i="5"/>
  <c r="L30" i="5"/>
  <c r="O30" i="5"/>
  <c r="N30" i="5"/>
  <c r="K30" i="5"/>
  <c r="S30" i="5"/>
  <c r="H30" i="5"/>
  <c r="U240" i="10"/>
  <c r="U136" i="10"/>
  <c r="O136" i="10"/>
  <c r="O240" i="10"/>
  <c r="I136" i="10"/>
  <c r="I240" i="10"/>
  <c r="T136" i="10"/>
  <c r="T240" i="10"/>
  <c r="I28" i="9"/>
  <c r="E28" i="9"/>
  <c r="F28" i="9"/>
  <c r="K28" i="9"/>
  <c r="P28" i="9"/>
  <c r="D29" i="9"/>
  <c r="H28" i="9"/>
  <c r="S28" i="9"/>
  <c r="N28" i="9"/>
  <c r="L28" i="9"/>
  <c r="G28" i="9"/>
  <c r="O28" i="9"/>
  <c r="R28" i="9"/>
  <c r="Q28" i="9"/>
  <c r="M28" i="9"/>
  <c r="J28" i="9"/>
  <c r="D30" i="8"/>
  <c r="G29" i="8"/>
  <c r="I29" i="8"/>
  <c r="E29" i="8"/>
  <c r="R29" i="8"/>
  <c r="Q29" i="8"/>
  <c r="F29" i="8"/>
  <c r="H29" i="8"/>
  <c r="S29" i="8"/>
  <c r="N29" i="8"/>
  <c r="L29" i="8"/>
  <c r="O29" i="8"/>
  <c r="M29" i="8"/>
  <c r="J29" i="8"/>
  <c r="P29" i="8"/>
  <c r="K29" i="8"/>
  <c r="G29" i="10"/>
  <c r="P29" i="10"/>
  <c r="T29" i="10"/>
  <c r="K29" i="10"/>
  <c r="O29" i="10"/>
  <c r="H29" i="10"/>
  <c r="L29" i="10"/>
  <c r="M29" i="10"/>
  <c r="N29" i="10"/>
  <c r="S29" i="10"/>
  <c r="R29" i="10"/>
  <c r="J29" i="10"/>
  <c r="Q29" i="10"/>
  <c r="U29" i="10"/>
  <c r="E30" i="10"/>
  <c r="I29" i="10"/>
  <c r="G136" i="10"/>
  <c r="G240" i="10"/>
  <c r="J240" i="10"/>
  <c r="J136" i="10"/>
  <c r="K136" i="10"/>
  <c r="K240" i="10"/>
  <c r="M29" i="6"/>
  <c r="D30" i="6"/>
  <c r="L29" i="6"/>
  <c r="P29" i="6"/>
  <c r="H29" i="6"/>
  <c r="O29" i="6"/>
  <c r="G29" i="6"/>
  <c r="S29" i="6"/>
  <c r="K29" i="6"/>
  <c r="R29" i="6"/>
  <c r="F29" i="6"/>
  <c r="N29" i="6"/>
  <c r="E29" i="6"/>
  <c r="J29" i="6"/>
  <c r="Q29" i="6"/>
  <c r="I29" i="6"/>
  <c r="S136" i="10"/>
  <c r="S240" i="10"/>
  <c r="Q136" i="10"/>
  <c r="Q240" i="10"/>
  <c r="H136" i="10"/>
  <c r="H240" i="10"/>
  <c r="M240" i="10"/>
  <c r="M136" i="10"/>
  <c r="P240" i="10"/>
  <c r="P136" i="10"/>
  <c r="R136" i="10"/>
  <c r="R240" i="10"/>
  <c r="L240" i="10"/>
  <c r="L136" i="10"/>
  <c r="N136" i="10"/>
  <c r="N240" i="10"/>
  <c r="C32" i="8"/>
  <c r="C32" i="5" l="1"/>
  <c r="I31" i="5"/>
  <c r="G31" i="5"/>
  <c r="M31" i="5"/>
  <c r="Q31" i="5"/>
  <c r="K31" i="5"/>
  <c r="O31" i="5"/>
  <c r="S31" i="5"/>
  <c r="R31" i="5"/>
  <c r="N31" i="5"/>
  <c r="H31" i="5"/>
  <c r="J31" i="5"/>
  <c r="P31" i="5"/>
  <c r="L31" i="5"/>
  <c r="E31" i="5"/>
  <c r="F31" i="5"/>
  <c r="D37" i="7"/>
  <c r="F36" i="7"/>
  <c r="E36" i="7"/>
  <c r="N36" i="7"/>
  <c r="M36" i="7"/>
  <c r="P36" i="7"/>
  <c r="R36" i="7"/>
  <c r="H36" i="7"/>
  <c r="Q36" i="7"/>
  <c r="G36" i="7"/>
  <c r="J36" i="7"/>
  <c r="I36" i="7"/>
  <c r="S36" i="7"/>
  <c r="O36" i="7"/>
  <c r="K36" i="7"/>
  <c r="L36" i="7"/>
  <c r="C49" i="7"/>
  <c r="C33" i="8"/>
  <c r="I30" i="10"/>
  <c r="Q30" i="10"/>
  <c r="H30" i="10"/>
  <c r="R30" i="10"/>
  <c r="N30" i="10"/>
  <c r="J30" i="10"/>
  <c r="O30" i="10"/>
  <c r="K30" i="10"/>
  <c r="M30" i="10"/>
  <c r="G30" i="10"/>
  <c r="S30" i="10"/>
  <c r="L30" i="10"/>
  <c r="U30" i="10"/>
  <c r="P30" i="10"/>
  <c r="E31" i="10"/>
  <c r="T30" i="10"/>
  <c r="R241" i="10"/>
  <c r="R137" i="10"/>
  <c r="L137" i="10"/>
  <c r="L241" i="10"/>
  <c r="T241" i="10"/>
  <c r="T137" i="10"/>
  <c r="U137" i="10"/>
  <c r="U241" i="10"/>
  <c r="S241" i="10"/>
  <c r="S137" i="10"/>
  <c r="H137" i="10"/>
  <c r="H241" i="10"/>
  <c r="P241" i="10"/>
  <c r="P137" i="10"/>
  <c r="G29" i="9"/>
  <c r="R29" i="9"/>
  <c r="M29" i="9"/>
  <c r="K29" i="9"/>
  <c r="O29" i="9"/>
  <c r="S29" i="9"/>
  <c r="L29" i="9"/>
  <c r="E29" i="9"/>
  <c r="H29" i="9"/>
  <c r="J29" i="9"/>
  <c r="N29" i="9"/>
  <c r="Q29" i="9"/>
  <c r="I29" i="9"/>
  <c r="F29" i="9"/>
  <c r="D30" i="9"/>
  <c r="P29" i="9"/>
  <c r="F30" i="6"/>
  <c r="J30" i="6"/>
  <c r="G30" i="6"/>
  <c r="M30" i="6"/>
  <c r="P30" i="6"/>
  <c r="D31" i="6"/>
  <c r="K30" i="6"/>
  <c r="L30" i="6"/>
  <c r="R30" i="6"/>
  <c r="H30" i="6"/>
  <c r="I30" i="6"/>
  <c r="E30" i="6"/>
  <c r="Q30" i="6"/>
  <c r="N30" i="6"/>
  <c r="O30" i="6"/>
  <c r="S30" i="6"/>
  <c r="I241" i="10"/>
  <c r="I137" i="10"/>
  <c r="J241" i="10"/>
  <c r="J137" i="10"/>
  <c r="M241" i="10"/>
  <c r="M137" i="10"/>
  <c r="K137" i="10"/>
  <c r="K241" i="10"/>
  <c r="Q241" i="10"/>
  <c r="Q137" i="10"/>
  <c r="N241" i="10"/>
  <c r="N137" i="10"/>
  <c r="O137" i="10"/>
  <c r="O241" i="10"/>
  <c r="G241" i="10"/>
  <c r="G137" i="10"/>
  <c r="D31" i="8"/>
  <c r="N30" i="8"/>
  <c r="R30" i="8"/>
  <c r="H30" i="8"/>
  <c r="K30" i="8"/>
  <c r="M30" i="8"/>
  <c r="L30" i="8"/>
  <c r="O30" i="8"/>
  <c r="F30" i="8"/>
  <c r="E30" i="8"/>
  <c r="S30" i="8"/>
  <c r="I30" i="8"/>
  <c r="Q30" i="8"/>
  <c r="P30" i="8"/>
  <c r="J30" i="8"/>
  <c r="G30" i="8"/>
  <c r="C50" i="7" l="1"/>
  <c r="D38" i="7"/>
  <c r="H37" i="7"/>
  <c r="N37" i="7"/>
  <c r="S37" i="7"/>
  <c r="E37" i="7"/>
  <c r="O37" i="7"/>
  <c r="G37" i="7"/>
  <c r="R37" i="7"/>
  <c r="K37" i="7"/>
  <c r="M37" i="7"/>
  <c r="L37" i="7"/>
  <c r="F37" i="7"/>
  <c r="Q37" i="7"/>
  <c r="J37" i="7"/>
  <c r="I37" i="7"/>
  <c r="P37" i="7"/>
  <c r="S32" i="5"/>
  <c r="F32" i="5"/>
  <c r="G32" i="5"/>
  <c r="M32" i="5"/>
  <c r="H32" i="5"/>
  <c r="R32" i="5"/>
  <c r="L32" i="5"/>
  <c r="O32" i="5"/>
  <c r="C33" i="5"/>
  <c r="P32" i="5"/>
  <c r="I32" i="5"/>
  <c r="J32" i="5"/>
  <c r="N32" i="5"/>
  <c r="K32" i="5"/>
  <c r="Q32" i="5"/>
  <c r="E32" i="5"/>
  <c r="D32" i="8"/>
  <c r="S31" i="8"/>
  <c r="J31" i="8"/>
  <c r="R31" i="8"/>
  <c r="F31" i="8"/>
  <c r="G31" i="8"/>
  <c r="I31" i="8"/>
  <c r="M31" i="8"/>
  <c r="N31" i="8"/>
  <c r="O31" i="8"/>
  <c r="K31" i="8"/>
  <c r="Q31" i="8"/>
  <c r="H31" i="8"/>
  <c r="P31" i="8"/>
  <c r="L31" i="8"/>
  <c r="E31" i="8"/>
  <c r="N31" i="10"/>
  <c r="P31" i="10"/>
  <c r="G31" i="10"/>
  <c r="U31" i="10"/>
  <c r="L31" i="10"/>
  <c r="T31" i="10"/>
  <c r="Q31" i="10"/>
  <c r="O31" i="10"/>
  <c r="R31" i="10"/>
  <c r="K31" i="10"/>
  <c r="H31" i="10"/>
  <c r="S31" i="10"/>
  <c r="J31" i="10"/>
  <c r="E32" i="10"/>
  <c r="M31" i="10"/>
  <c r="I31" i="10"/>
  <c r="S242" i="10"/>
  <c r="S138" i="10"/>
  <c r="O138" i="10"/>
  <c r="O242" i="10"/>
  <c r="H242" i="10"/>
  <c r="H138" i="10"/>
  <c r="P138" i="10"/>
  <c r="P242" i="10"/>
  <c r="G138" i="10"/>
  <c r="G242" i="10"/>
  <c r="J138" i="10"/>
  <c r="J242" i="10"/>
  <c r="Q138" i="10"/>
  <c r="Q242" i="10"/>
  <c r="H31" i="6"/>
  <c r="R31" i="6"/>
  <c r="P31" i="6"/>
  <c r="N31" i="6"/>
  <c r="D32" i="6"/>
  <c r="O31" i="6"/>
  <c r="K31" i="6"/>
  <c r="M31" i="6"/>
  <c r="G31" i="6"/>
  <c r="S31" i="6"/>
  <c r="L31" i="6"/>
  <c r="F31" i="6"/>
  <c r="I31" i="6"/>
  <c r="E31" i="6"/>
  <c r="Q31" i="6"/>
  <c r="J31" i="6"/>
  <c r="T138" i="10"/>
  <c r="T242" i="10"/>
  <c r="L138" i="10"/>
  <c r="L242" i="10"/>
  <c r="K242" i="10"/>
  <c r="K138" i="10"/>
  <c r="R242" i="10"/>
  <c r="R138" i="10"/>
  <c r="N30" i="9"/>
  <c r="S30" i="9"/>
  <c r="K30" i="9"/>
  <c r="O30" i="9"/>
  <c r="J30" i="9"/>
  <c r="G30" i="9"/>
  <c r="R30" i="9"/>
  <c r="F30" i="9"/>
  <c r="P30" i="9"/>
  <c r="I30" i="9"/>
  <c r="H30" i="9"/>
  <c r="M30" i="9"/>
  <c r="E30" i="9"/>
  <c r="Q30" i="9"/>
  <c r="D31" i="9"/>
  <c r="L30" i="9"/>
  <c r="U138" i="10"/>
  <c r="U242" i="10"/>
  <c r="M138" i="10"/>
  <c r="M242" i="10"/>
  <c r="N138" i="10"/>
  <c r="N242" i="10"/>
  <c r="I138" i="10"/>
  <c r="I242" i="10"/>
  <c r="C34" i="8"/>
  <c r="C51" i="7" l="1"/>
  <c r="S33" i="5"/>
  <c r="E33" i="5"/>
  <c r="G33" i="5"/>
  <c r="K33" i="5"/>
  <c r="N33" i="5"/>
  <c r="L33" i="5"/>
  <c r="Q33" i="5"/>
  <c r="F33" i="5"/>
  <c r="R33" i="5"/>
  <c r="P33" i="5"/>
  <c r="C34" i="5"/>
  <c r="O33" i="5"/>
  <c r="I33" i="5"/>
  <c r="J33" i="5"/>
  <c r="M33" i="5"/>
  <c r="H33" i="5"/>
  <c r="D39" i="7"/>
  <c r="N38" i="7"/>
  <c r="L38" i="7"/>
  <c r="F38" i="7"/>
  <c r="Q38" i="7"/>
  <c r="S38" i="7"/>
  <c r="M38" i="7"/>
  <c r="O38" i="7"/>
  <c r="J38" i="7"/>
  <c r="P38" i="7"/>
  <c r="E38" i="7"/>
  <c r="K38" i="7"/>
  <c r="R38" i="7"/>
  <c r="H38" i="7"/>
  <c r="G38" i="7"/>
  <c r="I38" i="7"/>
  <c r="C35" i="8"/>
  <c r="M32" i="6"/>
  <c r="S32" i="6"/>
  <c r="F32" i="6"/>
  <c r="Q32" i="6"/>
  <c r="N32" i="6"/>
  <c r="H32" i="6"/>
  <c r="R32" i="6"/>
  <c r="L32" i="6"/>
  <c r="J32" i="6"/>
  <c r="D33" i="6"/>
  <c r="P32" i="6"/>
  <c r="K32" i="6"/>
  <c r="G32" i="6"/>
  <c r="I32" i="6"/>
  <c r="O32" i="6"/>
  <c r="E32" i="6"/>
  <c r="M243" i="10"/>
  <c r="M139" i="10"/>
  <c r="H243" i="10"/>
  <c r="H139" i="10"/>
  <c r="Q139" i="10"/>
  <c r="Q243" i="10"/>
  <c r="G139" i="10"/>
  <c r="G243" i="10"/>
  <c r="M32" i="10"/>
  <c r="H32" i="10"/>
  <c r="G32" i="10"/>
  <c r="Q32" i="10"/>
  <c r="O32" i="10"/>
  <c r="I32" i="10"/>
  <c r="E33" i="10"/>
  <c r="T32" i="10"/>
  <c r="L32" i="10"/>
  <c r="S32" i="10"/>
  <c r="K32" i="10"/>
  <c r="J32" i="10"/>
  <c r="P32" i="10"/>
  <c r="N32" i="10"/>
  <c r="U32" i="10"/>
  <c r="R32" i="10"/>
  <c r="K243" i="10"/>
  <c r="K139" i="10"/>
  <c r="T243" i="10"/>
  <c r="T139" i="10"/>
  <c r="P139" i="10"/>
  <c r="P243" i="10"/>
  <c r="I139" i="10"/>
  <c r="I243" i="10"/>
  <c r="S139" i="10"/>
  <c r="S243" i="10"/>
  <c r="O139" i="10"/>
  <c r="O243" i="10"/>
  <c r="U243" i="10"/>
  <c r="U139" i="10"/>
  <c r="P31" i="9"/>
  <c r="D32" i="9"/>
  <c r="H31" i="9"/>
  <c r="N31" i="9"/>
  <c r="Q31" i="9"/>
  <c r="E31" i="9"/>
  <c r="F31" i="9"/>
  <c r="R31" i="9"/>
  <c r="M31" i="9"/>
  <c r="S31" i="9"/>
  <c r="O31" i="9"/>
  <c r="G31" i="9"/>
  <c r="J31" i="9"/>
  <c r="L31" i="9"/>
  <c r="I31" i="9"/>
  <c r="K31" i="9"/>
  <c r="J139" i="10"/>
  <c r="J243" i="10"/>
  <c r="R243" i="10"/>
  <c r="R139" i="10"/>
  <c r="L243" i="10"/>
  <c r="L139" i="10"/>
  <c r="N139" i="10"/>
  <c r="N243" i="10"/>
  <c r="D33" i="8"/>
  <c r="S32" i="8"/>
  <c r="F32" i="8"/>
  <c r="K32" i="8"/>
  <c r="E32" i="8"/>
  <c r="L32" i="8"/>
  <c r="P32" i="8"/>
  <c r="J32" i="8"/>
  <c r="Q32" i="8"/>
  <c r="N32" i="8"/>
  <c r="H32" i="8"/>
  <c r="G32" i="8"/>
  <c r="M32" i="8"/>
  <c r="R32" i="8"/>
  <c r="I32" i="8"/>
  <c r="O32" i="8"/>
  <c r="C35" i="5" l="1"/>
  <c r="L34" i="5"/>
  <c r="K34" i="5"/>
  <c r="Q34" i="5"/>
  <c r="I34" i="5"/>
  <c r="N34" i="5"/>
  <c r="R34" i="5"/>
  <c r="P34" i="5"/>
  <c r="S34" i="5"/>
  <c r="F34" i="5"/>
  <c r="G34" i="5"/>
  <c r="J34" i="5"/>
  <c r="M34" i="5"/>
  <c r="O34" i="5"/>
  <c r="H34" i="5"/>
  <c r="E34" i="5"/>
  <c r="D40" i="7"/>
  <c r="J39" i="7"/>
  <c r="Q39" i="7"/>
  <c r="E39" i="7"/>
  <c r="I39" i="7"/>
  <c r="G39" i="7"/>
  <c r="M39" i="7"/>
  <c r="H39" i="7"/>
  <c r="O39" i="7"/>
  <c r="L39" i="7"/>
  <c r="K39" i="7"/>
  <c r="S39" i="7"/>
  <c r="R39" i="7"/>
  <c r="N39" i="7"/>
  <c r="P39" i="7"/>
  <c r="F39" i="7"/>
  <c r="C52" i="7"/>
  <c r="D34" i="8"/>
  <c r="L33" i="8"/>
  <c r="S33" i="8"/>
  <c r="Q33" i="8"/>
  <c r="E33" i="8"/>
  <c r="N33" i="8"/>
  <c r="M33" i="8"/>
  <c r="I33" i="8"/>
  <c r="R33" i="8"/>
  <c r="K33" i="8"/>
  <c r="F33" i="8"/>
  <c r="G33" i="8"/>
  <c r="P33" i="8"/>
  <c r="H33" i="8"/>
  <c r="J33" i="8"/>
  <c r="O33" i="8"/>
  <c r="U244" i="10"/>
  <c r="U140" i="10"/>
  <c r="K244" i="10"/>
  <c r="K140" i="10"/>
  <c r="M33" i="10"/>
  <c r="P33" i="10"/>
  <c r="T33" i="10"/>
  <c r="G33" i="10"/>
  <c r="N33" i="10"/>
  <c r="I33" i="10"/>
  <c r="U33" i="10"/>
  <c r="L33" i="10"/>
  <c r="E34" i="10"/>
  <c r="H33" i="10"/>
  <c r="K33" i="10"/>
  <c r="O33" i="10"/>
  <c r="S33" i="10"/>
  <c r="Q33" i="10"/>
  <c r="J33" i="10"/>
  <c r="R33" i="10"/>
  <c r="G140" i="10"/>
  <c r="G244" i="10"/>
  <c r="N244" i="10"/>
  <c r="N140" i="10"/>
  <c r="S244" i="10"/>
  <c r="S140" i="10"/>
  <c r="I140" i="10"/>
  <c r="I244" i="10"/>
  <c r="H244" i="10"/>
  <c r="H140" i="10"/>
  <c r="P33" i="6"/>
  <c r="R33" i="6"/>
  <c r="N33" i="6"/>
  <c r="L33" i="6"/>
  <c r="G33" i="6"/>
  <c r="J33" i="6"/>
  <c r="S33" i="6"/>
  <c r="K33" i="6"/>
  <c r="D34" i="6"/>
  <c r="I33" i="6"/>
  <c r="H33" i="6"/>
  <c r="O33" i="6"/>
  <c r="F33" i="6"/>
  <c r="Q33" i="6"/>
  <c r="M33" i="6"/>
  <c r="E33" i="6"/>
  <c r="H32" i="9"/>
  <c r="D33" i="9"/>
  <c r="E32" i="9"/>
  <c r="G32" i="9"/>
  <c r="Q32" i="9"/>
  <c r="P32" i="9"/>
  <c r="O32" i="9"/>
  <c r="M32" i="9"/>
  <c r="F32" i="9"/>
  <c r="K32" i="9"/>
  <c r="J32" i="9"/>
  <c r="R32" i="9"/>
  <c r="L32" i="9"/>
  <c r="I32" i="9"/>
  <c r="S32" i="9"/>
  <c r="N32" i="9"/>
  <c r="R140" i="10"/>
  <c r="R244" i="10"/>
  <c r="J140" i="10"/>
  <c r="J244" i="10"/>
  <c r="T140" i="10"/>
  <c r="T244" i="10"/>
  <c r="Q244" i="10"/>
  <c r="Q140" i="10"/>
  <c r="P140" i="10"/>
  <c r="P244" i="10"/>
  <c r="L140" i="10"/>
  <c r="L244" i="10"/>
  <c r="O140" i="10"/>
  <c r="O244" i="10"/>
  <c r="M244" i="10"/>
  <c r="M140" i="10"/>
  <c r="C36" i="8"/>
  <c r="C53" i="7" l="1"/>
  <c r="D41" i="7"/>
  <c r="E40" i="7"/>
  <c r="J40" i="7"/>
  <c r="I40" i="7"/>
  <c r="P40" i="7"/>
  <c r="R40" i="7"/>
  <c r="N40" i="7"/>
  <c r="L40" i="7"/>
  <c r="Q40" i="7"/>
  <c r="M40" i="7"/>
  <c r="K40" i="7"/>
  <c r="F40" i="7"/>
  <c r="O40" i="7"/>
  <c r="H40" i="7"/>
  <c r="G40" i="7"/>
  <c r="S40" i="7"/>
  <c r="C36" i="5"/>
  <c r="E35" i="5"/>
  <c r="G35" i="5"/>
  <c r="Q35" i="5"/>
  <c r="M35" i="5"/>
  <c r="K35" i="5"/>
  <c r="O35" i="5"/>
  <c r="S35" i="5"/>
  <c r="N35" i="5"/>
  <c r="J35" i="5"/>
  <c r="R35" i="5"/>
  <c r="H35" i="5"/>
  <c r="L35" i="5"/>
  <c r="I35" i="5"/>
  <c r="F35" i="5"/>
  <c r="P35" i="5"/>
  <c r="C37" i="8"/>
  <c r="D35" i="6"/>
  <c r="J34" i="6"/>
  <c r="R34" i="6"/>
  <c r="O34" i="6"/>
  <c r="P34" i="6"/>
  <c r="E34" i="6"/>
  <c r="H34" i="6"/>
  <c r="N34" i="6"/>
  <c r="M34" i="6"/>
  <c r="S34" i="6"/>
  <c r="G34" i="6"/>
  <c r="F34" i="6"/>
  <c r="I34" i="6"/>
  <c r="Q34" i="6"/>
  <c r="K34" i="6"/>
  <c r="L34" i="6"/>
  <c r="J245" i="10"/>
  <c r="J141" i="10"/>
  <c r="K141" i="10"/>
  <c r="K245" i="10"/>
  <c r="U245" i="10"/>
  <c r="U141" i="10"/>
  <c r="T245" i="10"/>
  <c r="T141" i="10"/>
  <c r="Q245" i="10"/>
  <c r="Q141" i="10"/>
  <c r="H245" i="10"/>
  <c r="H141" i="10"/>
  <c r="I245" i="10"/>
  <c r="I141" i="10"/>
  <c r="P245" i="10"/>
  <c r="P141" i="10"/>
  <c r="F33" i="9"/>
  <c r="P33" i="9"/>
  <c r="K33" i="9"/>
  <c r="O33" i="9"/>
  <c r="H33" i="9"/>
  <c r="L33" i="9"/>
  <c r="E33" i="9"/>
  <c r="M33" i="9"/>
  <c r="J33" i="9"/>
  <c r="S33" i="9"/>
  <c r="Q33" i="9"/>
  <c r="N33" i="9"/>
  <c r="R33" i="9"/>
  <c r="I33" i="9"/>
  <c r="D34" i="9"/>
  <c r="G33" i="9"/>
  <c r="R141" i="10"/>
  <c r="R245" i="10"/>
  <c r="O141" i="10"/>
  <c r="O245" i="10"/>
  <c r="L245" i="10"/>
  <c r="L141" i="10"/>
  <c r="G141" i="10"/>
  <c r="G245" i="10"/>
  <c r="S141" i="10"/>
  <c r="S245" i="10"/>
  <c r="G34" i="10"/>
  <c r="N34" i="10"/>
  <c r="R34" i="10"/>
  <c r="L34" i="10"/>
  <c r="P34" i="10"/>
  <c r="I34" i="10"/>
  <c r="K34" i="10"/>
  <c r="U34" i="10"/>
  <c r="M34" i="10"/>
  <c r="E35" i="10"/>
  <c r="J34" i="10"/>
  <c r="T34" i="10"/>
  <c r="H34" i="10"/>
  <c r="O34" i="10"/>
  <c r="S34" i="10"/>
  <c r="Q34" i="10"/>
  <c r="N141" i="10"/>
  <c r="N245" i="10"/>
  <c r="M245" i="10"/>
  <c r="M141" i="10"/>
  <c r="D35" i="8"/>
  <c r="K34" i="8"/>
  <c r="O34" i="8"/>
  <c r="H34" i="8"/>
  <c r="I34" i="8"/>
  <c r="M34" i="8"/>
  <c r="F34" i="8"/>
  <c r="E34" i="8"/>
  <c r="L34" i="8"/>
  <c r="G34" i="8"/>
  <c r="S34" i="8"/>
  <c r="P34" i="8"/>
  <c r="J34" i="8"/>
  <c r="Q34" i="8"/>
  <c r="N34" i="8"/>
  <c r="R34" i="8"/>
  <c r="S36" i="5" l="1"/>
  <c r="J36" i="5"/>
  <c r="C37" i="5"/>
  <c r="K36" i="5"/>
  <c r="F36" i="5"/>
  <c r="H36" i="5"/>
  <c r="G36" i="5"/>
  <c r="E36" i="5"/>
  <c r="P36" i="5"/>
  <c r="I36" i="5"/>
  <c r="N36" i="5"/>
  <c r="L36" i="5"/>
  <c r="M36" i="5"/>
  <c r="R36" i="5"/>
  <c r="O36" i="5"/>
  <c r="Q36" i="5"/>
  <c r="D42" i="7"/>
  <c r="I41" i="7"/>
  <c r="O41" i="7"/>
  <c r="S41" i="7"/>
  <c r="H41" i="7"/>
  <c r="K41" i="7"/>
  <c r="Q41" i="7"/>
  <c r="L41" i="7"/>
  <c r="G41" i="7"/>
  <c r="J41" i="7"/>
  <c r="M41" i="7"/>
  <c r="R41" i="7"/>
  <c r="N41" i="7"/>
  <c r="P41" i="7"/>
  <c r="F41" i="7"/>
  <c r="E41" i="7"/>
  <c r="C54" i="7"/>
  <c r="D36" i="8"/>
  <c r="H35" i="8"/>
  <c r="R35" i="8"/>
  <c r="M35" i="8"/>
  <c r="G35" i="8"/>
  <c r="K35" i="8"/>
  <c r="P35" i="8"/>
  <c r="N35" i="8"/>
  <c r="S35" i="8"/>
  <c r="F35" i="8"/>
  <c r="I35" i="8"/>
  <c r="J35" i="8"/>
  <c r="O35" i="8"/>
  <c r="Q35" i="8"/>
  <c r="L35" i="8"/>
  <c r="E35" i="8"/>
  <c r="H246" i="10"/>
  <c r="H142" i="10"/>
  <c r="M142" i="10"/>
  <c r="M246" i="10"/>
  <c r="P246" i="10"/>
  <c r="P142" i="10"/>
  <c r="G142" i="10"/>
  <c r="G246" i="10"/>
  <c r="K34" i="9"/>
  <c r="S34" i="9"/>
  <c r="J34" i="9"/>
  <c r="D35" i="9"/>
  <c r="L34" i="9"/>
  <c r="R34" i="9"/>
  <c r="H34" i="9"/>
  <c r="F34" i="9"/>
  <c r="P34" i="9"/>
  <c r="Q34" i="9"/>
  <c r="M34" i="9"/>
  <c r="E34" i="9"/>
  <c r="G34" i="9"/>
  <c r="O34" i="9"/>
  <c r="I34" i="9"/>
  <c r="N34" i="9"/>
  <c r="Q142" i="10"/>
  <c r="Q246" i="10"/>
  <c r="T142" i="10"/>
  <c r="T246" i="10"/>
  <c r="U142" i="10"/>
  <c r="U246" i="10"/>
  <c r="L142" i="10"/>
  <c r="L246" i="10"/>
  <c r="O246" i="10"/>
  <c r="O142" i="10"/>
  <c r="N35" i="10"/>
  <c r="I35" i="10"/>
  <c r="S35" i="10"/>
  <c r="G35" i="10"/>
  <c r="H35" i="10"/>
  <c r="K35" i="10"/>
  <c r="R35" i="10"/>
  <c r="O35" i="10"/>
  <c r="Q35" i="10"/>
  <c r="T35" i="10"/>
  <c r="J35" i="10"/>
  <c r="L35" i="10"/>
  <c r="P35" i="10"/>
  <c r="U35" i="10"/>
  <c r="E36" i="10"/>
  <c r="M35" i="10"/>
  <c r="I142" i="10"/>
  <c r="I246" i="10"/>
  <c r="N246" i="10"/>
  <c r="N142" i="10"/>
  <c r="S246" i="10"/>
  <c r="S142" i="10"/>
  <c r="J142" i="10"/>
  <c r="J246" i="10"/>
  <c r="K246" i="10"/>
  <c r="K142" i="10"/>
  <c r="R246" i="10"/>
  <c r="R142" i="10"/>
  <c r="P35" i="6"/>
  <c r="D36" i="6"/>
  <c r="E35" i="6"/>
  <c r="R35" i="6"/>
  <c r="Q35" i="6"/>
  <c r="H35" i="6"/>
  <c r="N35" i="6"/>
  <c r="F35" i="6"/>
  <c r="M35" i="6"/>
  <c r="S35" i="6"/>
  <c r="G35" i="6"/>
  <c r="K35" i="6"/>
  <c r="J35" i="6"/>
  <c r="L35" i="6"/>
  <c r="I35" i="6"/>
  <c r="O35" i="6"/>
  <c r="C38" i="8"/>
  <c r="K37" i="5" l="1"/>
  <c r="F37" i="5"/>
  <c r="G37" i="5"/>
  <c r="O37" i="5"/>
  <c r="C38" i="5"/>
  <c r="S37" i="5"/>
  <c r="L37" i="5"/>
  <c r="R37" i="5"/>
  <c r="H37" i="5"/>
  <c r="I37" i="5"/>
  <c r="Q37" i="5"/>
  <c r="E37" i="5"/>
  <c r="J37" i="5"/>
  <c r="P37" i="5"/>
  <c r="M37" i="5"/>
  <c r="N37" i="5"/>
  <c r="C55" i="7"/>
  <c r="D43" i="7"/>
  <c r="N42" i="7"/>
  <c r="F42" i="7"/>
  <c r="K42" i="7"/>
  <c r="J42" i="7"/>
  <c r="S42" i="7"/>
  <c r="M42" i="7"/>
  <c r="L42" i="7"/>
  <c r="P42" i="7"/>
  <c r="E42" i="7"/>
  <c r="I42" i="7"/>
  <c r="R42" i="7"/>
  <c r="H42" i="7"/>
  <c r="G42" i="7"/>
  <c r="O42" i="7"/>
  <c r="Q42" i="7"/>
  <c r="C39" i="8"/>
  <c r="P247" i="10"/>
  <c r="P143" i="10"/>
  <c r="Q143" i="10"/>
  <c r="Q247" i="10"/>
  <c r="H143" i="10"/>
  <c r="H247" i="10"/>
  <c r="N247" i="10"/>
  <c r="N143" i="10"/>
  <c r="M143" i="10"/>
  <c r="M247" i="10"/>
  <c r="L143" i="10"/>
  <c r="L247" i="10"/>
  <c r="O143" i="10"/>
  <c r="O247" i="10"/>
  <c r="G143" i="10"/>
  <c r="G247" i="10"/>
  <c r="J36" i="6"/>
  <c r="N36" i="6"/>
  <c r="F36" i="6"/>
  <c r="P36" i="6"/>
  <c r="L36" i="6"/>
  <c r="O36" i="6"/>
  <c r="S36" i="6"/>
  <c r="D37" i="6"/>
  <c r="I36" i="6"/>
  <c r="Q36" i="6"/>
  <c r="K36" i="6"/>
  <c r="E36" i="6"/>
  <c r="M36" i="6"/>
  <c r="R36" i="6"/>
  <c r="G36" i="6"/>
  <c r="H36" i="6"/>
  <c r="U247" i="10"/>
  <c r="U143" i="10"/>
  <c r="T247" i="10"/>
  <c r="T143" i="10"/>
  <c r="K143" i="10"/>
  <c r="K247" i="10"/>
  <c r="I143" i="10"/>
  <c r="I247" i="10"/>
  <c r="P35" i="9"/>
  <c r="E35" i="9"/>
  <c r="N35" i="9"/>
  <c r="R35" i="9"/>
  <c r="F35" i="9"/>
  <c r="H35" i="9"/>
  <c r="G35" i="9"/>
  <c r="M35" i="9"/>
  <c r="L35" i="9"/>
  <c r="Q35" i="9"/>
  <c r="J35" i="9"/>
  <c r="I35" i="9"/>
  <c r="S35" i="9"/>
  <c r="O35" i="9"/>
  <c r="K35" i="9"/>
  <c r="D36" i="9"/>
  <c r="P36" i="10"/>
  <c r="O36" i="10"/>
  <c r="J36" i="10"/>
  <c r="R36" i="10"/>
  <c r="E37" i="10"/>
  <c r="G36" i="10"/>
  <c r="N36" i="10"/>
  <c r="I36" i="10"/>
  <c r="T36" i="10"/>
  <c r="H36" i="10"/>
  <c r="L36" i="10"/>
  <c r="U36" i="10"/>
  <c r="Q36" i="10"/>
  <c r="S36" i="10"/>
  <c r="K36" i="10"/>
  <c r="M36" i="10"/>
  <c r="J143" i="10"/>
  <c r="J247" i="10"/>
  <c r="R247" i="10"/>
  <c r="R143" i="10"/>
  <c r="S143" i="10"/>
  <c r="S247" i="10"/>
  <c r="D37" i="8"/>
  <c r="H36" i="8"/>
  <c r="O36" i="8"/>
  <c r="I36" i="8"/>
  <c r="M36" i="8"/>
  <c r="G36" i="8"/>
  <c r="S36" i="8"/>
  <c r="Q36" i="8"/>
  <c r="E36" i="8"/>
  <c r="P36" i="8"/>
  <c r="F36" i="8"/>
  <c r="K36" i="8"/>
  <c r="L36" i="8"/>
  <c r="J36" i="8"/>
  <c r="R36" i="8"/>
  <c r="N36" i="8"/>
  <c r="C39" i="5" l="1"/>
  <c r="P38" i="5"/>
  <c r="N38" i="5"/>
  <c r="R38" i="5"/>
  <c r="L38" i="5"/>
  <c r="O38" i="5"/>
  <c r="S38" i="5"/>
  <c r="H38" i="5"/>
  <c r="J38" i="5"/>
  <c r="M38" i="5"/>
  <c r="G38" i="5"/>
  <c r="I38" i="5"/>
  <c r="F38" i="5"/>
  <c r="E38" i="5"/>
  <c r="Q38" i="5"/>
  <c r="K38" i="5"/>
  <c r="D44" i="7"/>
  <c r="F43" i="7"/>
  <c r="R43" i="7"/>
  <c r="O43" i="7"/>
  <c r="M43" i="7"/>
  <c r="I43" i="7"/>
  <c r="H43" i="7"/>
  <c r="E43" i="7"/>
  <c r="N43" i="7"/>
  <c r="J43" i="7"/>
  <c r="S43" i="7"/>
  <c r="P43" i="7"/>
  <c r="G43" i="7"/>
  <c r="L43" i="7"/>
  <c r="Q43" i="7"/>
  <c r="K43" i="7"/>
  <c r="C56" i="7"/>
  <c r="D38" i="8"/>
  <c r="L37" i="8"/>
  <c r="M37" i="8"/>
  <c r="E37" i="8"/>
  <c r="J37" i="8"/>
  <c r="H37" i="8"/>
  <c r="Q37" i="8"/>
  <c r="O37" i="8"/>
  <c r="I37" i="8"/>
  <c r="N37" i="8"/>
  <c r="G37" i="8"/>
  <c r="F37" i="8"/>
  <c r="P37" i="8"/>
  <c r="K37" i="8"/>
  <c r="R37" i="8"/>
  <c r="S37" i="8"/>
  <c r="K248" i="10"/>
  <c r="K144" i="10"/>
  <c r="L248" i="10"/>
  <c r="L144" i="10"/>
  <c r="N248" i="10"/>
  <c r="N144" i="10"/>
  <c r="J248" i="10"/>
  <c r="J144" i="10"/>
  <c r="S144" i="10"/>
  <c r="S248" i="10"/>
  <c r="H144" i="10"/>
  <c r="H248" i="10"/>
  <c r="G248" i="10"/>
  <c r="G144" i="10"/>
  <c r="O144" i="10"/>
  <c r="O248" i="10"/>
  <c r="M144" i="10"/>
  <c r="M248" i="10"/>
  <c r="U248" i="10"/>
  <c r="U144" i="10"/>
  <c r="I144" i="10"/>
  <c r="I248" i="10"/>
  <c r="R144" i="10"/>
  <c r="R248" i="10"/>
  <c r="R36" i="9"/>
  <c r="L36" i="9"/>
  <c r="G36" i="9"/>
  <c r="D37" i="9"/>
  <c r="M36" i="9"/>
  <c r="P36" i="9"/>
  <c r="O36" i="9"/>
  <c r="E36" i="9"/>
  <c r="I36" i="9"/>
  <c r="Q36" i="9"/>
  <c r="F36" i="9"/>
  <c r="N36" i="9"/>
  <c r="K36" i="9"/>
  <c r="J36" i="9"/>
  <c r="S36" i="9"/>
  <c r="H36" i="9"/>
  <c r="J37" i="6"/>
  <c r="O37" i="6"/>
  <c r="L37" i="6"/>
  <c r="G37" i="6"/>
  <c r="P37" i="6"/>
  <c r="M37" i="6"/>
  <c r="N37" i="6"/>
  <c r="S37" i="6"/>
  <c r="F37" i="6"/>
  <c r="E37" i="6"/>
  <c r="Q37" i="6"/>
  <c r="H37" i="6"/>
  <c r="R37" i="6"/>
  <c r="I37" i="6"/>
  <c r="K37" i="6"/>
  <c r="D38" i="6"/>
  <c r="Q248" i="10"/>
  <c r="Q144" i="10"/>
  <c r="T144" i="10"/>
  <c r="T248" i="10"/>
  <c r="J37" i="10"/>
  <c r="M37" i="10"/>
  <c r="N37" i="10"/>
  <c r="H37" i="10"/>
  <c r="L37" i="10"/>
  <c r="P37" i="10"/>
  <c r="R37" i="10"/>
  <c r="K37" i="10"/>
  <c r="G37" i="10"/>
  <c r="I37" i="10"/>
  <c r="U37" i="10"/>
  <c r="O37" i="10"/>
  <c r="T37" i="10"/>
  <c r="E38" i="10"/>
  <c r="S37" i="10"/>
  <c r="Q37" i="10"/>
  <c r="P144" i="10"/>
  <c r="P248" i="10"/>
  <c r="C40" i="8"/>
  <c r="C57" i="7" l="1"/>
  <c r="D45" i="7"/>
  <c r="F44" i="7"/>
  <c r="E44" i="7"/>
  <c r="Q44" i="7"/>
  <c r="P44" i="7"/>
  <c r="R44" i="7"/>
  <c r="H44" i="7"/>
  <c r="O44" i="7"/>
  <c r="I44" i="7"/>
  <c r="L44" i="7"/>
  <c r="S44" i="7"/>
  <c r="K44" i="7"/>
  <c r="G44" i="7"/>
  <c r="J44" i="7"/>
  <c r="M44" i="7"/>
  <c r="N44" i="7"/>
  <c r="C40" i="5"/>
  <c r="K39" i="5"/>
  <c r="H39" i="5"/>
  <c r="R39" i="5"/>
  <c r="Q39" i="5"/>
  <c r="L39" i="5"/>
  <c r="P39" i="5"/>
  <c r="E39" i="5"/>
  <c r="N39" i="5"/>
  <c r="F39" i="5"/>
  <c r="S39" i="5"/>
  <c r="G39" i="5"/>
  <c r="M39" i="5"/>
  <c r="J39" i="5"/>
  <c r="O39" i="5"/>
  <c r="I39" i="5"/>
  <c r="O249" i="10"/>
  <c r="O145" i="10"/>
  <c r="C41" i="8"/>
  <c r="S145" i="10"/>
  <c r="S249" i="10"/>
  <c r="U249" i="10"/>
  <c r="U145" i="10"/>
  <c r="R249" i="10"/>
  <c r="R145" i="10"/>
  <c r="N249" i="10"/>
  <c r="N145" i="10"/>
  <c r="Q38" i="10"/>
  <c r="L38" i="10"/>
  <c r="P38" i="10"/>
  <c r="U38" i="10"/>
  <c r="K38" i="10"/>
  <c r="I38" i="10"/>
  <c r="E39" i="10"/>
  <c r="J38" i="10"/>
  <c r="H38" i="10"/>
  <c r="N38" i="10"/>
  <c r="R38" i="10"/>
  <c r="M38" i="10"/>
  <c r="O38" i="10"/>
  <c r="T38" i="10"/>
  <c r="S38" i="10"/>
  <c r="G38" i="10"/>
  <c r="I145" i="10"/>
  <c r="I249" i="10"/>
  <c r="P249" i="10"/>
  <c r="P145" i="10"/>
  <c r="M145" i="10"/>
  <c r="M249" i="10"/>
  <c r="Q249" i="10"/>
  <c r="Q145" i="10"/>
  <c r="K249" i="10"/>
  <c r="K145" i="10"/>
  <c r="H249" i="10"/>
  <c r="H145" i="10"/>
  <c r="P38" i="6"/>
  <c r="I38" i="6"/>
  <c r="K38" i="6"/>
  <c r="R38" i="6"/>
  <c r="E38" i="6"/>
  <c r="L38" i="6"/>
  <c r="J38" i="6"/>
  <c r="G38" i="6"/>
  <c r="N38" i="6"/>
  <c r="S38" i="6"/>
  <c r="D39" i="6"/>
  <c r="Q38" i="6"/>
  <c r="F38" i="6"/>
  <c r="O38" i="6"/>
  <c r="H38" i="6"/>
  <c r="M38" i="6"/>
  <c r="N37" i="9"/>
  <c r="L37" i="9"/>
  <c r="P37" i="9"/>
  <c r="G37" i="9"/>
  <c r="O37" i="9"/>
  <c r="J37" i="9"/>
  <c r="H37" i="9"/>
  <c r="E37" i="9"/>
  <c r="S37" i="9"/>
  <c r="F37" i="9"/>
  <c r="D38" i="9"/>
  <c r="R37" i="9"/>
  <c r="K37" i="9"/>
  <c r="M37" i="9"/>
  <c r="Q37" i="9"/>
  <c r="I37" i="9"/>
  <c r="T249" i="10"/>
  <c r="T145" i="10"/>
  <c r="G145" i="10"/>
  <c r="G249" i="10"/>
  <c r="L249" i="10"/>
  <c r="L145" i="10"/>
  <c r="J145" i="10"/>
  <c r="J249" i="10"/>
  <c r="D39" i="8"/>
  <c r="J38" i="8"/>
  <c r="L38" i="8"/>
  <c r="P38" i="8"/>
  <c r="I38" i="8"/>
  <c r="H38" i="8"/>
  <c r="F38" i="8"/>
  <c r="S38" i="8"/>
  <c r="R38" i="8"/>
  <c r="G38" i="8"/>
  <c r="M38" i="8"/>
  <c r="K38" i="8"/>
  <c r="E38" i="8"/>
  <c r="O38" i="8"/>
  <c r="Q38" i="8"/>
  <c r="N38" i="8"/>
  <c r="R40" i="5" l="1"/>
  <c r="O40" i="5"/>
  <c r="I40" i="5"/>
  <c r="Q40" i="5"/>
  <c r="M40" i="5"/>
  <c r="G40" i="5"/>
  <c r="C41" i="5"/>
  <c r="H40" i="5"/>
  <c r="L40" i="5"/>
  <c r="N40" i="5"/>
  <c r="E40" i="5"/>
  <c r="S40" i="5"/>
  <c r="P40" i="5"/>
  <c r="J40" i="5"/>
  <c r="F40" i="5"/>
  <c r="K40" i="5"/>
  <c r="D46" i="7"/>
  <c r="H45" i="7"/>
  <c r="E45" i="7"/>
  <c r="M45" i="7"/>
  <c r="I45" i="7"/>
  <c r="G45" i="7"/>
  <c r="J45" i="7"/>
  <c r="K45" i="7"/>
  <c r="N45" i="7"/>
  <c r="P45" i="7"/>
  <c r="S45" i="7"/>
  <c r="O45" i="7"/>
  <c r="Q45" i="7"/>
  <c r="F45" i="7"/>
  <c r="R45" i="7"/>
  <c r="L45" i="7"/>
  <c r="C58" i="7"/>
  <c r="I146" i="10"/>
  <c r="I250" i="10"/>
  <c r="D40" i="8"/>
  <c r="G39" i="8"/>
  <c r="N39" i="8"/>
  <c r="I39" i="8"/>
  <c r="J39" i="8"/>
  <c r="M39" i="8"/>
  <c r="E39" i="8"/>
  <c r="F39" i="8"/>
  <c r="K39" i="8"/>
  <c r="O39" i="8"/>
  <c r="L39" i="8"/>
  <c r="Q39" i="8"/>
  <c r="R39" i="8"/>
  <c r="S39" i="8"/>
  <c r="P39" i="8"/>
  <c r="H39" i="8"/>
  <c r="O146" i="10"/>
  <c r="O250" i="10"/>
  <c r="H146" i="10"/>
  <c r="H250" i="10"/>
  <c r="K146" i="10"/>
  <c r="K250" i="10"/>
  <c r="Q146" i="10"/>
  <c r="Q250" i="10"/>
  <c r="G250" i="10"/>
  <c r="G146" i="10"/>
  <c r="M250" i="10"/>
  <c r="M146" i="10"/>
  <c r="J250" i="10"/>
  <c r="J146" i="10"/>
  <c r="U250" i="10"/>
  <c r="U146" i="10"/>
  <c r="T250" i="10"/>
  <c r="T146" i="10"/>
  <c r="N250" i="10"/>
  <c r="N146" i="10"/>
  <c r="L250" i="10"/>
  <c r="L146" i="10"/>
  <c r="C42" i="8"/>
  <c r="R38" i="9"/>
  <c r="J38" i="9"/>
  <c r="P38" i="9"/>
  <c r="O38" i="9"/>
  <c r="M38" i="9"/>
  <c r="S38" i="9"/>
  <c r="I38" i="9"/>
  <c r="N38" i="9"/>
  <c r="D39" i="9"/>
  <c r="F38" i="9"/>
  <c r="L38" i="9"/>
  <c r="Q38" i="9"/>
  <c r="E38" i="9"/>
  <c r="H38" i="9"/>
  <c r="G38" i="9"/>
  <c r="K38" i="9"/>
  <c r="M39" i="6"/>
  <c r="L39" i="6"/>
  <c r="K39" i="6"/>
  <c r="Q39" i="6"/>
  <c r="I39" i="6"/>
  <c r="N39" i="6"/>
  <c r="G39" i="6"/>
  <c r="J39" i="6"/>
  <c r="R39" i="6"/>
  <c r="O39" i="6"/>
  <c r="P39" i="6"/>
  <c r="E39" i="6"/>
  <c r="S39" i="6"/>
  <c r="D40" i="6"/>
  <c r="H39" i="6"/>
  <c r="F39" i="6"/>
  <c r="S250" i="10"/>
  <c r="S146" i="10"/>
  <c r="R146" i="10"/>
  <c r="R250" i="10"/>
  <c r="Q39" i="10"/>
  <c r="U39" i="10"/>
  <c r="E40" i="10"/>
  <c r="T39" i="10"/>
  <c r="S39" i="10"/>
  <c r="R39" i="10"/>
  <c r="K39" i="10"/>
  <c r="I39" i="10"/>
  <c r="N39" i="10"/>
  <c r="J39" i="10"/>
  <c r="G39" i="10"/>
  <c r="O39" i="10"/>
  <c r="P39" i="10"/>
  <c r="M39" i="10"/>
  <c r="H39" i="10"/>
  <c r="L39" i="10"/>
  <c r="P250" i="10"/>
  <c r="P146" i="10"/>
  <c r="K41" i="5" l="1"/>
  <c r="O41" i="5"/>
  <c r="F41" i="5"/>
  <c r="J41" i="5"/>
  <c r="Q41" i="5"/>
  <c r="N41" i="5"/>
  <c r="L41" i="5"/>
  <c r="P41" i="5"/>
  <c r="S41" i="5"/>
  <c r="G41" i="5"/>
  <c r="C42" i="5"/>
  <c r="I41" i="5"/>
  <c r="M41" i="5"/>
  <c r="H41" i="5"/>
  <c r="R41" i="5"/>
  <c r="E41" i="5"/>
  <c r="C59" i="7"/>
  <c r="D47" i="7"/>
  <c r="Q46" i="7"/>
  <c r="F46" i="7"/>
  <c r="E46" i="7"/>
  <c r="K46" i="7"/>
  <c r="H46" i="7"/>
  <c r="I46" i="7"/>
  <c r="R46" i="7"/>
  <c r="J46" i="7"/>
  <c r="N46" i="7"/>
  <c r="L46" i="7"/>
  <c r="S46" i="7"/>
  <c r="O46" i="7"/>
  <c r="M46" i="7"/>
  <c r="G46" i="7"/>
  <c r="P46" i="7"/>
  <c r="L251" i="10"/>
  <c r="L147" i="10"/>
  <c r="T147" i="10"/>
  <c r="T251" i="10"/>
  <c r="H251" i="10"/>
  <c r="H147" i="10"/>
  <c r="O40" i="10"/>
  <c r="T40" i="10"/>
  <c r="K40" i="10"/>
  <c r="P40" i="10"/>
  <c r="E41" i="10"/>
  <c r="J40" i="10"/>
  <c r="L40" i="10"/>
  <c r="R40" i="10"/>
  <c r="Q40" i="10"/>
  <c r="H40" i="10"/>
  <c r="M40" i="10"/>
  <c r="G40" i="10"/>
  <c r="N40" i="10"/>
  <c r="U40" i="10"/>
  <c r="I40" i="10"/>
  <c r="S40" i="10"/>
  <c r="D41" i="8"/>
  <c r="J40" i="8"/>
  <c r="G40" i="8"/>
  <c r="F40" i="8"/>
  <c r="H40" i="8"/>
  <c r="O40" i="8"/>
  <c r="Q40" i="8"/>
  <c r="S40" i="8"/>
  <c r="M40" i="8"/>
  <c r="L40" i="8"/>
  <c r="N40" i="8"/>
  <c r="I40" i="8"/>
  <c r="E40" i="8"/>
  <c r="K40" i="8"/>
  <c r="P40" i="8"/>
  <c r="R40" i="8"/>
  <c r="M251" i="10"/>
  <c r="M147" i="10"/>
  <c r="J251" i="10"/>
  <c r="J147" i="10"/>
  <c r="R147" i="10"/>
  <c r="R251" i="10"/>
  <c r="U147" i="10"/>
  <c r="U251" i="10"/>
  <c r="R40" i="6"/>
  <c r="O40" i="6"/>
  <c r="D41" i="6"/>
  <c r="G40" i="6"/>
  <c r="S40" i="6"/>
  <c r="Q40" i="6"/>
  <c r="P40" i="6"/>
  <c r="J40" i="6"/>
  <c r="H40" i="6"/>
  <c r="K40" i="6"/>
  <c r="E40" i="6"/>
  <c r="L40" i="6"/>
  <c r="F40" i="6"/>
  <c r="I40" i="6"/>
  <c r="M40" i="6"/>
  <c r="N40" i="6"/>
  <c r="O147" i="10"/>
  <c r="O251" i="10"/>
  <c r="I251" i="10"/>
  <c r="I147" i="10"/>
  <c r="G251" i="10"/>
  <c r="G147" i="10"/>
  <c r="K147" i="10"/>
  <c r="K251" i="10"/>
  <c r="P147" i="10"/>
  <c r="P251" i="10"/>
  <c r="N147" i="10"/>
  <c r="N251" i="10"/>
  <c r="S147" i="10"/>
  <c r="S251" i="10"/>
  <c r="Q251" i="10"/>
  <c r="Q147" i="10"/>
  <c r="M39" i="9"/>
  <c r="O39" i="9"/>
  <c r="P39" i="9"/>
  <c r="D40" i="9"/>
  <c r="G39" i="9"/>
  <c r="K39" i="9"/>
  <c r="N39" i="9"/>
  <c r="E39" i="9"/>
  <c r="H39" i="9"/>
  <c r="Q39" i="9"/>
  <c r="F39" i="9"/>
  <c r="L39" i="9"/>
  <c r="R39" i="9"/>
  <c r="S39" i="9"/>
  <c r="J39" i="9"/>
  <c r="I39" i="9"/>
  <c r="C43" i="8"/>
  <c r="C43" i="5" l="1"/>
  <c r="N42" i="5"/>
  <c r="F42" i="5"/>
  <c r="S42" i="5"/>
  <c r="G42" i="5"/>
  <c r="L42" i="5"/>
  <c r="R42" i="5"/>
  <c r="K42" i="5"/>
  <c r="M42" i="5"/>
  <c r="Q42" i="5"/>
  <c r="E42" i="5"/>
  <c r="O42" i="5"/>
  <c r="P42" i="5"/>
  <c r="H42" i="5"/>
  <c r="I42" i="5"/>
  <c r="J42" i="5"/>
  <c r="D48" i="7"/>
  <c r="S47" i="7"/>
  <c r="F47" i="7"/>
  <c r="L47" i="7"/>
  <c r="N47" i="7"/>
  <c r="M47" i="7"/>
  <c r="K47" i="7"/>
  <c r="Q47" i="7"/>
  <c r="E47" i="7"/>
  <c r="O47" i="7"/>
  <c r="I47" i="7"/>
  <c r="H47" i="7"/>
  <c r="R47" i="7"/>
  <c r="G47" i="7"/>
  <c r="P47" i="7"/>
  <c r="J47" i="7"/>
  <c r="C60" i="7"/>
  <c r="U252" i="10"/>
  <c r="U148" i="10"/>
  <c r="H252" i="10"/>
  <c r="H148" i="10"/>
  <c r="J252" i="10"/>
  <c r="J148" i="10"/>
  <c r="D42" i="8"/>
  <c r="Q41" i="8"/>
  <c r="S41" i="8"/>
  <c r="H41" i="8"/>
  <c r="R41" i="8"/>
  <c r="O41" i="8"/>
  <c r="I41" i="8"/>
  <c r="G41" i="8"/>
  <c r="J41" i="8"/>
  <c r="P41" i="8"/>
  <c r="K41" i="8"/>
  <c r="N41" i="8"/>
  <c r="L41" i="8"/>
  <c r="E41" i="8"/>
  <c r="F41" i="8"/>
  <c r="M41" i="8"/>
  <c r="N148" i="10"/>
  <c r="N252" i="10"/>
  <c r="Q148" i="10"/>
  <c r="Q252" i="10"/>
  <c r="T41" i="10"/>
  <c r="R41" i="10"/>
  <c r="J41" i="10"/>
  <c r="L41" i="10"/>
  <c r="S41" i="10"/>
  <c r="P41" i="10"/>
  <c r="N41" i="10"/>
  <c r="K41" i="10"/>
  <c r="M41" i="10"/>
  <c r="Q41" i="10"/>
  <c r="I41" i="10"/>
  <c r="U41" i="10"/>
  <c r="E42" i="10"/>
  <c r="H41" i="10"/>
  <c r="G41" i="10"/>
  <c r="O41" i="10"/>
  <c r="G40" i="9"/>
  <c r="I40" i="9"/>
  <c r="J40" i="9"/>
  <c r="D41" i="9"/>
  <c r="O40" i="9"/>
  <c r="F40" i="9"/>
  <c r="Q40" i="9"/>
  <c r="H40" i="9"/>
  <c r="S40" i="9"/>
  <c r="M40" i="9"/>
  <c r="E40" i="9"/>
  <c r="K40" i="9"/>
  <c r="R40" i="9"/>
  <c r="P40" i="9"/>
  <c r="N40" i="9"/>
  <c r="L40" i="9"/>
  <c r="S148" i="10"/>
  <c r="S252" i="10"/>
  <c r="G252" i="10"/>
  <c r="G148" i="10"/>
  <c r="R148" i="10"/>
  <c r="R252" i="10"/>
  <c r="P252" i="10"/>
  <c r="P148" i="10"/>
  <c r="T252" i="10"/>
  <c r="T148" i="10"/>
  <c r="C44" i="8"/>
  <c r="O148" i="10"/>
  <c r="O252" i="10"/>
  <c r="O41" i="6"/>
  <c r="Q41" i="6"/>
  <c r="N41" i="6"/>
  <c r="K41" i="6"/>
  <c r="P41" i="6"/>
  <c r="H41" i="6"/>
  <c r="D42" i="6"/>
  <c r="J41" i="6"/>
  <c r="M41" i="6"/>
  <c r="E41" i="6"/>
  <c r="F41" i="6"/>
  <c r="L41" i="6"/>
  <c r="I41" i="6"/>
  <c r="S41" i="6"/>
  <c r="R41" i="6"/>
  <c r="G41" i="6"/>
  <c r="I252" i="10"/>
  <c r="I148" i="10"/>
  <c r="M148" i="10"/>
  <c r="M252" i="10"/>
  <c r="L252" i="10"/>
  <c r="L148" i="10"/>
  <c r="K148" i="10"/>
  <c r="K252" i="10"/>
  <c r="C61" i="7" l="1"/>
  <c r="D49" i="7"/>
  <c r="E48" i="7"/>
  <c r="O48" i="7"/>
  <c r="H48" i="7"/>
  <c r="R48" i="7"/>
  <c r="J48" i="7"/>
  <c r="M48" i="7"/>
  <c r="N48" i="7"/>
  <c r="I48" i="7"/>
  <c r="G48" i="7"/>
  <c r="K48" i="7"/>
  <c r="F48" i="7"/>
  <c r="S48" i="7"/>
  <c r="P48" i="7"/>
  <c r="L48" i="7"/>
  <c r="Q48" i="7"/>
  <c r="G43" i="5"/>
  <c r="S43" i="5"/>
  <c r="I43" i="5"/>
  <c r="H43" i="5"/>
  <c r="K43" i="5"/>
  <c r="L43" i="5"/>
  <c r="Q43" i="5"/>
  <c r="F43" i="5"/>
  <c r="C44" i="5"/>
  <c r="N43" i="5"/>
  <c r="P43" i="5"/>
  <c r="O43" i="5"/>
  <c r="M43" i="5"/>
  <c r="E43" i="5"/>
  <c r="J43" i="5"/>
  <c r="R43" i="5"/>
  <c r="H253" i="10"/>
  <c r="H149" i="10"/>
  <c r="R149" i="10"/>
  <c r="R253" i="10"/>
  <c r="O42" i="10"/>
  <c r="P42" i="10"/>
  <c r="U42" i="10"/>
  <c r="G42" i="10"/>
  <c r="L42" i="10"/>
  <c r="N42" i="10"/>
  <c r="I42" i="10"/>
  <c r="J42" i="10"/>
  <c r="E43" i="10"/>
  <c r="K42" i="10"/>
  <c r="Q42" i="10"/>
  <c r="M42" i="10"/>
  <c r="R42" i="10"/>
  <c r="S42" i="10"/>
  <c r="H42" i="10"/>
  <c r="T42" i="10"/>
  <c r="S253" i="10"/>
  <c r="S149" i="10"/>
  <c r="T253" i="10"/>
  <c r="T149" i="10"/>
  <c r="D43" i="8"/>
  <c r="Q42" i="8"/>
  <c r="I42" i="8"/>
  <c r="S42" i="8"/>
  <c r="O42" i="8"/>
  <c r="P42" i="8"/>
  <c r="K42" i="8"/>
  <c r="G42" i="8"/>
  <c r="J42" i="8"/>
  <c r="N42" i="8"/>
  <c r="M42" i="8"/>
  <c r="R42" i="8"/>
  <c r="H42" i="8"/>
  <c r="F42" i="8"/>
  <c r="L42" i="8"/>
  <c r="E42" i="8"/>
  <c r="R41" i="9"/>
  <c r="E41" i="9"/>
  <c r="M41" i="9"/>
  <c r="P41" i="9"/>
  <c r="S41" i="9"/>
  <c r="J41" i="9"/>
  <c r="I41" i="9"/>
  <c r="H41" i="9"/>
  <c r="G41" i="9"/>
  <c r="N41" i="9"/>
  <c r="O41" i="9"/>
  <c r="Q41" i="9"/>
  <c r="D42" i="9"/>
  <c r="F41" i="9"/>
  <c r="L41" i="9"/>
  <c r="K41" i="9"/>
  <c r="O149" i="10"/>
  <c r="O253" i="10"/>
  <c r="U253" i="10"/>
  <c r="U149" i="10"/>
  <c r="K253" i="10"/>
  <c r="K149" i="10"/>
  <c r="L253" i="10"/>
  <c r="L149" i="10"/>
  <c r="Q253" i="10"/>
  <c r="Q149" i="10"/>
  <c r="P149" i="10"/>
  <c r="P253" i="10"/>
  <c r="M253" i="10"/>
  <c r="M149" i="10"/>
  <c r="F42" i="6"/>
  <c r="S42" i="6"/>
  <c r="Q42" i="6"/>
  <c r="M42" i="6"/>
  <c r="N42" i="6"/>
  <c r="K42" i="6"/>
  <c r="R42" i="6"/>
  <c r="O42" i="6"/>
  <c r="P42" i="6"/>
  <c r="L42" i="6"/>
  <c r="D43" i="6"/>
  <c r="J42" i="6"/>
  <c r="E42" i="6"/>
  <c r="G42" i="6"/>
  <c r="H42" i="6"/>
  <c r="I42" i="6"/>
  <c r="C45" i="8"/>
  <c r="G253" i="10"/>
  <c r="G149" i="10"/>
  <c r="I149" i="10"/>
  <c r="I253" i="10"/>
  <c r="N253" i="10"/>
  <c r="N149" i="10"/>
  <c r="J253" i="10"/>
  <c r="J149" i="10"/>
  <c r="S44" i="5" l="1"/>
  <c r="H44" i="5"/>
  <c r="I44" i="5"/>
  <c r="Q44" i="5"/>
  <c r="M44" i="5"/>
  <c r="R44" i="5"/>
  <c r="C45" i="5"/>
  <c r="L44" i="5"/>
  <c r="K44" i="5"/>
  <c r="P44" i="5"/>
  <c r="J44" i="5"/>
  <c r="E44" i="5"/>
  <c r="O44" i="5"/>
  <c r="F44" i="5"/>
  <c r="N44" i="5"/>
  <c r="G44" i="5"/>
  <c r="D50" i="7"/>
  <c r="P49" i="7"/>
  <c r="G49" i="7"/>
  <c r="H49" i="7"/>
  <c r="J49" i="7"/>
  <c r="L49" i="7"/>
  <c r="N49" i="7"/>
  <c r="M49" i="7"/>
  <c r="Q49" i="7"/>
  <c r="F49" i="7"/>
  <c r="K49" i="7"/>
  <c r="R49" i="7"/>
  <c r="I49" i="7"/>
  <c r="O49" i="7"/>
  <c r="S49" i="7"/>
  <c r="E49" i="7"/>
  <c r="C62" i="7"/>
  <c r="C46" i="8"/>
  <c r="H150" i="10"/>
  <c r="H254" i="10"/>
  <c r="Q150" i="10"/>
  <c r="Q254" i="10"/>
  <c r="I254" i="10"/>
  <c r="I150" i="10"/>
  <c r="U150" i="10"/>
  <c r="U254" i="10"/>
  <c r="S254" i="10"/>
  <c r="S150" i="10"/>
  <c r="K150" i="10"/>
  <c r="K254" i="10"/>
  <c r="N254" i="10"/>
  <c r="N150" i="10"/>
  <c r="P254" i="10"/>
  <c r="P150" i="10"/>
  <c r="T150" i="10"/>
  <c r="T254" i="10"/>
  <c r="M150" i="10"/>
  <c r="M254" i="10"/>
  <c r="J150" i="10"/>
  <c r="J254" i="10"/>
  <c r="G150" i="10"/>
  <c r="G254" i="10"/>
  <c r="R43" i="6"/>
  <c r="N43" i="6"/>
  <c r="M43" i="6"/>
  <c r="I43" i="6"/>
  <c r="Q43" i="6"/>
  <c r="O43" i="6"/>
  <c r="L43" i="6"/>
  <c r="P43" i="6"/>
  <c r="H43" i="6"/>
  <c r="F43" i="6"/>
  <c r="G43" i="6"/>
  <c r="D44" i="6"/>
  <c r="E43" i="6"/>
  <c r="S43" i="6"/>
  <c r="J43" i="6"/>
  <c r="K43" i="6"/>
  <c r="E42" i="9"/>
  <c r="K42" i="9"/>
  <c r="O42" i="9"/>
  <c r="J42" i="9"/>
  <c r="G42" i="9"/>
  <c r="M42" i="9"/>
  <c r="Q42" i="9"/>
  <c r="H42" i="9"/>
  <c r="F42" i="9"/>
  <c r="R42" i="9"/>
  <c r="P42" i="9"/>
  <c r="N42" i="9"/>
  <c r="L42" i="9"/>
  <c r="I42" i="9"/>
  <c r="D43" i="9"/>
  <c r="S42" i="9"/>
  <c r="D44" i="8"/>
  <c r="L43" i="8"/>
  <c r="R43" i="8"/>
  <c r="I43" i="8"/>
  <c r="N43" i="8"/>
  <c r="E43" i="8"/>
  <c r="H43" i="8"/>
  <c r="J43" i="8"/>
  <c r="F43" i="8"/>
  <c r="S43" i="8"/>
  <c r="Q43" i="8"/>
  <c r="K43" i="8"/>
  <c r="O43" i="8"/>
  <c r="P43" i="8"/>
  <c r="G43" i="8"/>
  <c r="M43" i="8"/>
  <c r="R150" i="10"/>
  <c r="R254" i="10"/>
  <c r="K43" i="10"/>
  <c r="H43" i="10"/>
  <c r="Q43" i="10"/>
  <c r="U43" i="10"/>
  <c r="G43" i="10"/>
  <c r="O43" i="10"/>
  <c r="M43" i="10"/>
  <c r="S43" i="10"/>
  <c r="T43" i="10"/>
  <c r="J43" i="10"/>
  <c r="R43" i="10"/>
  <c r="I43" i="10"/>
  <c r="L43" i="10"/>
  <c r="N43" i="10"/>
  <c r="E44" i="10"/>
  <c r="P43" i="10"/>
  <c r="L254" i="10"/>
  <c r="L150" i="10"/>
  <c r="O254" i="10"/>
  <c r="O150" i="10"/>
  <c r="I45" i="5" l="1"/>
  <c r="M45" i="5"/>
  <c r="F45" i="5"/>
  <c r="J45" i="5"/>
  <c r="O45" i="5"/>
  <c r="C46" i="5"/>
  <c r="N45" i="5"/>
  <c r="K45" i="5"/>
  <c r="Q45" i="5"/>
  <c r="E45" i="5"/>
  <c r="G45" i="5"/>
  <c r="R45" i="5"/>
  <c r="P45" i="5"/>
  <c r="H45" i="5"/>
  <c r="L45" i="5"/>
  <c r="S45" i="5"/>
  <c r="C63" i="7"/>
  <c r="D51" i="7"/>
  <c r="O50" i="7"/>
  <c r="R50" i="7"/>
  <c r="G50" i="7"/>
  <c r="L50" i="7"/>
  <c r="N50" i="7"/>
  <c r="I50" i="7"/>
  <c r="Q50" i="7"/>
  <c r="F50" i="7"/>
  <c r="E50" i="7"/>
  <c r="H50" i="7"/>
  <c r="M50" i="7"/>
  <c r="P50" i="7"/>
  <c r="K50" i="7"/>
  <c r="J50" i="7"/>
  <c r="S50" i="7"/>
  <c r="D45" i="8"/>
  <c r="N44" i="8"/>
  <c r="O44" i="8"/>
  <c r="G44" i="8"/>
  <c r="I44" i="8"/>
  <c r="P44" i="8"/>
  <c r="F44" i="8"/>
  <c r="E44" i="8"/>
  <c r="S44" i="8"/>
  <c r="K44" i="8"/>
  <c r="L44" i="8"/>
  <c r="Q44" i="8"/>
  <c r="J44" i="8"/>
  <c r="M44" i="8"/>
  <c r="R44" i="8"/>
  <c r="H44" i="8"/>
  <c r="N151" i="10"/>
  <c r="N255" i="10"/>
  <c r="J151" i="10"/>
  <c r="J255" i="10"/>
  <c r="O151" i="10"/>
  <c r="O255" i="10"/>
  <c r="H151" i="10"/>
  <c r="H255" i="10"/>
  <c r="N44" i="6"/>
  <c r="L44" i="6"/>
  <c r="O44" i="6"/>
  <c r="P44" i="6"/>
  <c r="I44" i="6"/>
  <c r="E44" i="6"/>
  <c r="Q44" i="6"/>
  <c r="M44" i="6"/>
  <c r="D45" i="6"/>
  <c r="F44" i="6"/>
  <c r="R44" i="6"/>
  <c r="H44" i="6"/>
  <c r="S44" i="6"/>
  <c r="K44" i="6"/>
  <c r="J44" i="6"/>
  <c r="G44" i="6"/>
  <c r="L151" i="10"/>
  <c r="L255" i="10"/>
  <c r="T151" i="10"/>
  <c r="T255" i="10"/>
  <c r="G151" i="10"/>
  <c r="G255" i="10"/>
  <c r="K255" i="10"/>
  <c r="K151" i="10"/>
  <c r="H43" i="9"/>
  <c r="E43" i="9"/>
  <c r="M43" i="9"/>
  <c r="J43" i="9"/>
  <c r="D44" i="9"/>
  <c r="S43" i="9"/>
  <c r="G43" i="9"/>
  <c r="Q43" i="9"/>
  <c r="K43" i="9"/>
  <c r="I43" i="9"/>
  <c r="L43" i="9"/>
  <c r="O43" i="9"/>
  <c r="N43" i="9"/>
  <c r="P43" i="9"/>
  <c r="R43" i="9"/>
  <c r="F43" i="9"/>
  <c r="P151" i="10"/>
  <c r="P255" i="10"/>
  <c r="I151" i="10"/>
  <c r="I255" i="10"/>
  <c r="S255" i="10"/>
  <c r="S151" i="10"/>
  <c r="U151" i="10"/>
  <c r="U255" i="10"/>
  <c r="L44" i="10"/>
  <c r="S44" i="10"/>
  <c r="K44" i="10"/>
  <c r="R44" i="10"/>
  <c r="P44" i="10"/>
  <c r="G44" i="10"/>
  <c r="N44" i="10"/>
  <c r="U44" i="10"/>
  <c r="J44" i="10"/>
  <c r="M44" i="10"/>
  <c r="Q44" i="10"/>
  <c r="T44" i="10"/>
  <c r="I44" i="10"/>
  <c r="E45" i="10"/>
  <c r="H44" i="10"/>
  <c r="O44" i="10"/>
  <c r="R151" i="10"/>
  <c r="R255" i="10"/>
  <c r="M255" i="10"/>
  <c r="M151" i="10"/>
  <c r="Q151" i="10"/>
  <c r="Q255" i="10"/>
  <c r="C47" i="8"/>
  <c r="C47" i="5" l="1"/>
  <c r="J46" i="5"/>
  <c r="R46" i="5"/>
  <c r="S46" i="5"/>
  <c r="G46" i="5"/>
  <c r="L46" i="5"/>
  <c r="N46" i="5"/>
  <c r="K46" i="5"/>
  <c r="Q46" i="5"/>
  <c r="H46" i="5"/>
  <c r="M46" i="5"/>
  <c r="I46" i="5"/>
  <c r="E46" i="5"/>
  <c r="F46" i="5"/>
  <c r="P46" i="5"/>
  <c r="O46" i="5"/>
  <c r="D52" i="7"/>
  <c r="O51" i="7"/>
  <c r="H51" i="7"/>
  <c r="J51" i="7"/>
  <c r="K51" i="7"/>
  <c r="N51" i="7"/>
  <c r="F51" i="7"/>
  <c r="R51" i="7"/>
  <c r="G51" i="7"/>
  <c r="E51" i="7"/>
  <c r="S51" i="7"/>
  <c r="Q51" i="7"/>
  <c r="L51" i="7"/>
  <c r="I51" i="7"/>
  <c r="M51" i="7"/>
  <c r="P51" i="7"/>
  <c r="C64" i="7"/>
  <c r="C48" i="8"/>
  <c r="H152" i="10"/>
  <c r="H256" i="10"/>
  <c r="Q256" i="10"/>
  <c r="Q152" i="10"/>
  <c r="N152" i="10"/>
  <c r="N256" i="10"/>
  <c r="K256" i="10"/>
  <c r="K152" i="10"/>
  <c r="E46" i="10"/>
  <c r="K45" i="10"/>
  <c r="M45" i="10"/>
  <c r="P45" i="10"/>
  <c r="L45" i="10"/>
  <c r="U45" i="10"/>
  <c r="O45" i="10"/>
  <c r="R45" i="10"/>
  <c r="G45" i="10"/>
  <c r="N45" i="10"/>
  <c r="T45" i="10"/>
  <c r="H45" i="10"/>
  <c r="J45" i="10"/>
  <c r="Q45" i="10"/>
  <c r="I45" i="10"/>
  <c r="S45" i="10"/>
  <c r="M152" i="10"/>
  <c r="M256" i="10"/>
  <c r="G152" i="10"/>
  <c r="G256" i="10"/>
  <c r="S152" i="10"/>
  <c r="S256" i="10"/>
  <c r="O256" i="10"/>
  <c r="O152" i="10"/>
  <c r="T256" i="10"/>
  <c r="T152" i="10"/>
  <c r="U256" i="10"/>
  <c r="U152" i="10"/>
  <c r="R256" i="10"/>
  <c r="R152" i="10"/>
  <c r="I256" i="10"/>
  <c r="I152" i="10"/>
  <c r="J152" i="10"/>
  <c r="J256" i="10"/>
  <c r="P152" i="10"/>
  <c r="P256" i="10"/>
  <c r="L256" i="10"/>
  <c r="L152" i="10"/>
  <c r="I44" i="9"/>
  <c r="K44" i="9"/>
  <c r="D45" i="9"/>
  <c r="F44" i="9"/>
  <c r="L44" i="9"/>
  <c r="M44" i="9"/>
  <c r="H44" i="9"/>
  <c r="O44" i="9"/>
  <c r="N44" i="9"/>
  <c r="E44" i="9"/>
  <c r="P44" i="9"/>
  <c r="S44" i="9"/>
  <c r="Q44" i="9"/>
  <c r="G44" i="9"/>
  <c r="R44" i="9"/>
  <c r="J44" i="9"/>
  <c r="G45" i="6"/>
  <c r="F45" i="6"/>
  <c r="P45" i="6"/>
  <c r="D46" i="6"/>
  <c r="R45" i="6"/>
  <c r="I45" i="6"/>
  <c r="L45" i="6"/>
  <c r="S45" i="6"/>
  <c r="O45" i="6"/>
  <c r="N45" i="6"/>
  <c r="M45" i="6"/>
  <c r="K45" i="6"/>
  <c r="E45" i="6"/>
  <c r="J45" i="6"/>
  <c r="Q45" i="6"/>
  <c r="H45" i="6"/>
  <c r="D46" i="8"/>
  <c r="G45" i="8"/>
  <c r="R45" i="8"/>
  <c r="K45" i="8"/>
  <c r="S45" i="8"/>
  <c r="H45" i="8"/>
  <c r="J45" i="8"/>
  <c r="N45" i="8"/>
  <c r="M45" i="8"/>
  <c r="P45" i="8"/>
  <c r="O45" i="8"/>
  <c r="L45" i="8"/>
  <c r="I45" i="8"/>
  <c r="F45" i="8"/>
  <c r="Q45" i="8"/>
  <c r="E45" i="8"/>
  <c r="C65" i="7" l="1"/>
  <c r="D53" i="7"/>
  <c r="M52" i="7"/>
  <c r="F52" i="7"/>
  <c r="P52" i="7"/>
  <c r="K52" i="7"/>
  <c r="H52" i="7"/>
  <c r="E52" i="7"/>
  <c r="L52" i="7"/>
  <c r="J52" i="7"/>
  <c r="G52" i="7"/>
  <c r="S52" i="7"/>
  <c r="R52" i="7"/>
  <c r="N52" i="7"/>
  <c r="Q52" i="7"/>
  <c r="I52" i="7"/>
  <c r="O52" i="7"/>
  <c r="C48" i="5"/>
  <c r="S47" i="5"/>
  <c r="O47" i="5"/>
  <c r="I47" i="5"/>
  <c r="H47" i="5"/>
  <c r="G47" i="5"/>
  <c r="L47" i="5"/>
  <c r="Q47" i="5"/>
  <c r="K47" i="5"/>
  <c r="F47" i="5"/>
  <c r="R47" i="5"/>
  <c r="P47" i="5"/>
  <c r="N47" i="5"/>
  <c r="E47" i="5"/>
  <c r="J47" i="5"/>
  <c r="M47" i="5"/>
  <c r="D47" i="8"/>
  <c r="N46" i="8"/>
  <c r="O46" i="8"/>
  <c r="Q46" i="8"/>
  <c r="L46" i="8"/>
  <c r="H46" i="8"/>
  <c r="S46" i="8"/>
  <c r="P46" i="8"/>
  <c r="J46" i="8"/>
  <c r="K46" i="8"/>
  <c r="G46" i="8"/>
  <c r="M46" i="8"/>
  <c r="I46" i="8"/>
  <c r="R46" i="8"/>
  <c r="E46" i="8"/>
  <c r="F46" i="8"/>
  <c r="I153" i="10"/>
  <c r="I257" i="10"/>
  <c r="T257" i="10"/>
  <c r="T153" i="10"/>
  <c r="O257" i="10"/>
  <c r="O153" i="10"/>
  <c r="M153" i="10"/>
  <c r="M257" i="10"/>
  <c r="H46" i="6"/>
  <c r="N46" i="6"/>
  <c r="I46" i="6"/>
  <c r="M46" i="6"/>
  <c r="R46" i="6"/>
  <c r="E46" i="6"/>
  <c r="Q46" i="6"/>
  <c r="L46" i="6"/>
  <c r="F46" i="6"/>
  <c r="D47" i="6"/>
  <c r="K46" i="6"/>
  <c r="G46" i="6"/>
  <c r="J46" i="6"/>
  <c r="P46" i="6"/>
  <c r="S46" i="6"/>
  <c r="O46" i="6"/>
  <c r="Q257" i="10"/>
  <c r="Q153" i="10"/>
  <c r="N153" i="10"/>
  <c r="N257" i="10"/>
  <c r="U257" i="10"/>
  <c r="U153" i="10"/>
  <c r="K257" i="10"/>
  <c r="K153" i="10"/>
  <c r="S153" i="10"/>
  <c r="S257" i="10"/>
  <c r="H153" i="10"/>
  <c r="H257" i="10"/>
  <c r="R257" i="10"/>
  <c r="R153" i="10"/>
  <c r="P257" i="10"/>
  <c r="P153" i="10"/>
  <c r="H45" i="9"/>
  <c r="D46" i="9"/>
  <c r="L45" i="9"/>
  <c r="G45" i="9"/>
  <c r="P45" i="9"/>
  <c r="E45" i="9"/>
  <c r="M45" i="9"/>
  <c r="Q45" i="9"/>
  <c r="S45" i="9"/>
  <c r="F45" i="9"/>
  <c r="I45" i="9"/>
  <c r="N45" i="9"/>
  <c r="K45" i="9"/>
  <c r="J45" i="9"/>
  <c r="R45" i="9"/>
  <c r="O45" i="9"/>
  <c r="J257" i="10"/>
  <c r="J153" i="10"/>
  <c r="G257" i="10"/>
  <c r="G153" i="10"/>
  <c r="L257" i="10"/>
  <c r="L153" i="10"/>
  <c r="P46" i="10"/>
  <c r="R46" i="10"/>
  <c r="L46" i="10"/>
  <c r="M46" i="10"/>
  <c r="K46" i="10"/>
  <c r="I46" i="10"/>
  <c r="E47" i="10"/>
  <c r="Q46" i="10"/>
  <c r="U46" i="10"/>
  <c r="H46" i="10"/>
  <c r="G46" i="10"/>
  <c r="O46" i="10"/>
  <c r="N46" i="10"/>
  <c r="J46" i="10"/>
  <c r="S46" i="10"/>
  <c r="T46" i="10"/>
  <c r="C49" i="8"/>
  <c r="C49" i="5" l="1"/>
  <c r="O48" i="5"/>
  <c r="K48" i="5"/>
  <c r="I48" i="5"/>
  <c r="Q48" i="5"/>
  <c r="M48" i="5"/>
  <c r="R48" i="5"/>
  <c r="H48" i="5"/>
  <c r="G48" i="5"/>
  <c r="L48" i="5"/>
  <c r="S48" i="5"/>
  <c r="J48" i="5"/>
  <c r="E48" i="5"/>
  <c r="N48" i="5"/>
  <c r="F48" i="5"/>
  <c r="P48" i="5"/>
  <c r="D54" i="7"/>
  <c r="M53" i="7"/>
  <c r="L53" i="7"/>
  <c r="J53" i="7"/>
  <c r="F53" i="7"/>
  <c r="O53" i="7"/>
  <c r="E53" i="7"/>
  <c r="H53" i="7"/>
  <c r="S53" i="7"/>
  <c r="I53" i="7"/>
  <c r="R53" i="7"/>
  <c r="G53" i="7"/>
  <c r="Q53" i="7"/>
  <c r="N53" i="7"/>
  <c r="K53" i="7"/>
  <c r="P53" i="7"/>
  <c r="C66" i="7"/>
  <c r="C50" i="8"/>
  <c r="N258" i="10"/>
  <c r="N154" i="10"/>
  <c r="U258" i="10"/>
  <c r="U154" i="10"/>
  <c r="K258" i="10"/>
  <c r="K154" i="10"/>
  <c r="P154" i="10"/>
  <c r="P258" i="10"/>
  <c r="T258" i="10"/>
  <c r="T154" i="10"/>
  <c r="O258" i="10"/>
  <c r="O154" i="10"/>
  <c r="Q154" i="10"/>
  <c r="Q258" i="10"/>
  <c r="M258" i="10"/>
  <c r="M154" i="10"/>
  <c r="L46" i="9"/>
  <c r="Q46" i="9"/>
  <c r="N46" i="9"/>
  <c r="D47" i="9"/>
  <c r="G46" i="9"/>
  <c r="P46" i="9"/>
  <c r="R46" i="9"/>
  <c r="H46" i="9"/>
  <c r="I46" i="9"/>
  <c r="E46" i="9"/>
  <c r="S46" i="9"/>
  <c r="J46" i="9"/>
  <c r="O46" i="9"/>
  <c r="M46" i="9"/>
  <c r="F46" i="9"/>
  <c r="K46" i="9"/>
  <c r="J47" i="6"/>
  <c r="H47" i="6"/>
  <c r="I47" i="6"/>
  <c r="R47" i="6"/>
  <c r="K47" i="6"/>
  <c r="M47" i="6"/>
  <c r="N47" i="6"/>
  <c r="L47" i="6"/>
  <c r="D48" i="6"/>
  <c r="P47" i="6"/>
  <c r="F47" i="6"/>
  <c r="E47" i="6"/>
  <c r="S47" i="6"/>
  <c r="G47" i="6"/>
  <c r="Q47" i="6"/>
  <c r="O47" i="6"/>
  <c r="J258" i="10"/>
  <c r="J154" i="10"/>
  <c r="H154" i="10"/>
  <c r="H258" i="10"/>
  <c r="I258" i="10"/>
  <c r="I154" i="10"/>
  <c r="R258" i="10"/>
  <c r="R154" i="10"/>
  <c r="S258" i="10"/>
  <c r="S154" i="10"/>
  <c r="G154" i="10"/>
  <c r="G258" i="10"/>
  <c r="N47" i="10"/>
  <c r="K47" i="10"/>
  <c r="O47" i="10"/>
  <c r="R47" i="10"/>
  <c r="Q47" i="10"/>
  <c r="G47" i="10"/>
  <c r="S47" i="10"/>
  <c r="I47" i="10"/>
  <c r="E48" i="10"/>
  <c r="M47" i="10"/>
  <c r="H47" i="10"/>
  <c r="T47" i="10"/>
  <c r="L47" i="10"/>
  <c r="U47" i="10"/>
  <c r="P47" i="10"/>
  <c r="J47" i="10"/>
  <c r="L258" i="10"/>
  <c r="L154" i="10"/>
  <c r="D48" i="8"/>
  <c r="O47" i="8"/>
  <c r="K47" i="8"/>
  <c r="R47" i="8"/>
  <c r="E47" i="8"/>
  <c r="G47" i="8"/>
  <c r="M47" i="8"/>
  <c r="H47" i="8"/>
  <c r="Q47" i="8"/>
  <c r="J47" i="8"/>
  <c r="I47" i="8"/>
  <c r="N47" i="8"/>
  <c r="P47" i="8"/>
  <c r="S47" i="8"/>
  <c r="L47" i="8"/>
  <c r="F47" i="8"/>
  <c r="C67" i="7" l="1"/>
  <c r="D55" i="7"/>
  <c r="I54" i="7"/>
  <c r="S54" i="7"/>
  <c r="G54" i="7"/>
  <c r="O54" i="7"/>
  <c r="M54" i="7"/>
  <c r="Q54" i="7"/>
  <c r="H54" i="7"/>
  <c r="L54" i="7"/>
  <c r="R54" i="7"/>
  <c r="P54" i="7"/>
  <c r="F54" i="7"/>
  <c r="E54" i="7"/>
  <c r="J54" i="7"/>
  <c r="N54" i="7"/>
  <c r="K54" i="7"/>
  <c r="M49" i="5"/>
  <c r="I49" i="5"/>
  <c r="C50" i="5"/>
  <c r="F49" i="5"/>
  <c r="J49" i="5"/>
  <c r="O49" i="5"/>
  <c r="N49" i="5"/>
  <c r="K49" i="5"/>
  <c r="E49" i="5"/>
  <c r="P49" i="5"/>
  <c r="G49" i="5"/>
  <c r="S49" i="5"/>
  <c r="L49" i="5"/>
  <c r="H49" i="5"/>
  <c r="R49" i="5"/>
  <c r="Q49" i="5"/>
  <c r="D49" i="8"/>
  <c r="I48" i="8"/>
  <c r="F48" i="8"/>
  <c r="K48" i="8"/>
  <c r="L48" i="8"/>
  <c r="J48" i="8"/>
  <c r="P48" i="8"/>
  <c r="H48" i="8"/>
  <c r="S48" i="8"/>
  <c r="R48" i="8"/>
  <c r="Q48" i="8"/>
  <c r="M48" i="8"/>
  <c r="E48" i="8"/>
  <c r="G48" i="8"/>
  <c r="N48" i="8"/>
  <c r="O48" i="8"/>
  <c r="P259" i="10"/>
  <c r="P155" i="10"/>
  <c r="H155" i="10"/>
  <c r="H259" i="10"/>
  <c r="S259" i="10"/>
  <c r="S155" i="10"/>
  <c r="O259" i="10"/>
  <c r="O155" i="10"/>
  <c r="U155" i="10"/>
  <c r="U259" i="10"/>
  <c r="G321" i="10"/>
  <c r="M259" i="10"/>
  <c r="M155" i="10"/>
  <c r="G155" i="10"/>
  <c r="G259" i="10"/>
  <c r="K259" i="10"/>
  <c r="K155" i="10"/>
  <c r="J259" i="10"/>
  <c r="J155" i="10"/>
  <c r="T155" i="10"/>
  <c r="T259" i="10"/>
  <c r="I155" i="10"/>
  <c r="I259" i="10"/>
  <c r="R259" i="10"/>
  <c r="R155" i="10"/>
  <c r="E47" i="9"/>
  <c r="O47" i="9"/>
  <c r="P47" i="9"/>
  <c r="Q47" i="9"/>
  <c r="I47" i="9"/>
  <c r="S47" i="9"/>
  <c r="G47" i="9"/>
  <c r="K47" i="9"/>
  <c r="N47" i="9"/>
  <c r="R47" i="9"/>
  <c r="F47" i="9"/>
  <c r="J47" i="9"/>
  <c r="M47" i="9"/>
  <c r="L47" i="9"/>
  <c r="H47" i="9"/>
  <c r="D48" i="9"/>
  <c r="L155" i="10"/>
  <c r="L259" i="10"/>
  <c r="G164" i="10"/>
  <c r="G200" i="10"/>
  <c r="G205" i="10"/>
  <c r="G303" i="10"/>
  <c r="G190" i="10"/>
  <c r="G171" i="10"/>
  <c r="G273" i="10"/>
  <c r="G184" i="10"/>
  <c r="K48" i="10"/>
  <c r="G298" i="10"/>
  <c r="G294" i="10"/>
  <c r="G208" i="10"/>
  <c r="G211" i="10"/>
  <c r="G283" i="10"/>
  <c r="G187" i="10"/>
  <c r="G291" i="10"/>
  <c r="G285" i="10"/>
  <c r="G272" i="10"/>
  <c r="G210" i="10"/>
  <c r="G188" i="10"/>
  <c r="G295" i="10"/>
  <c r="G169" i="10"/>
  <c r="G282" i="10"/>
  <c r="G288" i="10"/>
  <c r="I48" i="10"/>
  <c r="G289" i="10"/>
  <c r="G159" i="10"/>
  <c r="G265" i="10"/>
  <c r="G167" i="10"/>
  <c r="G314" i="10"/>
  <c r="G305" i="10"/>
  <c r="R48" i="10"/>
  <c r="G279" i="10"/>
  <c r="G168" i="10"/>
  <c r="G177" i="10"/>
  <c r="G287" i="10"/>
  <c r="G156" i="10"/>
  <c r="G165" i="10"/>
  <c r="G318" i="10"/>
  <c r="G178" i="10"/>
  <c r="G214" i="10"/>
  <c r="G296" i="10"/>
  <c r="G261" i="10"/>
  <c r="G263" i="10"/>
  <c r="G179" i="10"/>
  <c r="G207" i="10"/>
  <c r="G176" i="10"/>
  <c r="G266" i="10"/>
  <c r="G310" i="10"/>
  <c r="T48" i="10"/>
  <c r="J48" i="10"/>
  <c r="G48" i="10"/>
  <c r="G174" i="10"/>
  <c r="G284" i="10"/>
  <c r="G191" i="10"/>
  <c r="G317" i="10"/>
  <c r="G264" i="10"/>
  <c r="G183" i="10"/>
  <c r="G199" i="10"/>
  <c r="G293" i="10"/>
  <c r="G194" i="10"/>
  <c r="H48" i="10"/>
  <c r="G209" i="10"/>
  <c r="S48" i="10"/>
  <c r="G163" i="10"/>
  <c r="Q48" i="10"/>
  <c r="G175" i="10"/>
  <c r="G271" i="10"/>
  <c r="G195" i="10"/>
  <c r="G212" i="10"/>
  <c r="G180" i="10"/>
  <c r="G202" i="10"/>
  <c r="G267" i="10"/>
  <c r="G301" i="10"/>
  <c r="G201" i="10"/>
  <c r="G192" i="10"/>
  <c r="G158" i="10"/>
  <c r="G302" i="10"/>
  <c r="G157" i="10"/>
  <c r="G315" i="10"/>
  <c r="G281" i="10"/>
  <c r="G203" i="10"/>
  <c r="P48" i="10"/>
  <c r="G274" i="10"/>
  <c r="G206" i="10"/>
  <c r="G262" i="10"/>
  <c r="G197" i="10"/>
  <c r="G297" i="10"/>
  <c r="G268" i="10"/>
  <c r="G185" i="10"/>
  <c r="G162" i="10"/>
  <c r="G300" i="10"/>
  <c r="U48" i="10"/>
  <c r="G181" i="10"/>
  <c r="G186" i="10"/>
  <c r="G260" i="10"/>
  <c r="G312" i="10"/>
  <c r="G193" i="10"/>
  <c r="G277" i="10"/>
  <c r="G196" i="10"/>
  <c r="G304" i="10"/>
  <c r="G198" i="10"/>
  <c r="G160" i="10"/>
  <c r="G173" i="10"/>
  <c r="G313" i="10"/>
  <c r="G161" i="10"/>
  <c r="E49" i="10"/>
  <c r="G308" i="10"/>
  <c r="G270" i="10"/>
  <c r="G275" i="10"/>
  <c r="G316" i="10"/>
  <c r="N48" i="10"/>
  <c r="G307" i="10"/>
  <c r="M48" i="10"/>
  <c r="G290" i="10"/>
  <c r="G286" i="10"/>
  <c r="G204" i="10"/>
  <c r="G299" i="10"/>
  <c r="G166" i="10"/>
  <c r="G276" i="10"/>
  <c r="L48" i="10"/>
  <c r="G189" i="10"/>
  <c r="G280" i="10"/>
  <c r="G292" i="10"/>
  <c r="G213" i="10"/>
  <c r="G269" i="10"/>
  <c r="O48" i="10"/>
  <c r="G170" i="10"/>
  <c r="G309" i="10"/>
  <c r="G278" i="10"/>
  <c r="G306" i="10"/>
  <c r="G172" i="10"/>
  <c r="G311" i="10"/>
  <c r="G182" i="10"/>
  <c r="Q259" i="10"/>
  <c r="Q155" i="10"/>
  <c r="N259" i="10"/>
  <c r="N155" i="10"/>
  <c r="P48" i="6"/>
  <c r="G48" i="6"/>
  <c r="M48" i="6"/>
  <c r="S48" i="6"/>
  <c r="K48" i="6"/>
  <c r="H48" i="6"/>
  <c r="I48" i="6"/>
  <c r="N48" i="6"/>
  <c r="J48" i="6"/>
  <c r="E48" i="6"/>
  <c r="D49" i="6"/>
  <c r="L48" i="6"/>
  <c r="F48" i="6"/>
  <c r="O48" i="6"/>
  <c r="R48" i="6"/>
  <c r="Q48" i="6"/>
  <c r="C51" i="8"/>
  <c r="C51" i="5" l="1"/>
  <c r="N50" i="5"/>
  <c r="F50" i="5"/>
  <c r="S50" i="5"/>
  <c r="G50" i="5"/>
  <c r="L50" i="5"/>
  <c r="R50" i="5"/>
  <c r="K50" i="5"/>
  <c r="E50" i="5"/>
  <c r="H50" i="5"/>
  <c r="Q50" i="5"/>
  <c r="O50" i="5"/>
  <c r="P50" i="5"/>
  <c r="M50" i="5"/>
  <c r="I50" i="5"/>
  <c r="J50" i="5"/>
  <c r="D56" i="7"/>
  <c r="G55" i="7"/>
  <c r="H55" i="7"/>
  <c r="E55" i="7"/>
  <c r="F55" i="7"/>
  <c r="P55" i="7"/>
  <c r="L55" i="7"/>
  <c r="R55" i="7"/>
  <c r="O55" i="7"/>
  <c r="I55" i="7"/>
  <c r="S55" i="7"/>
  <c r="J55" i="7"/>
  <c r="N55" i="7"/>
  <c r="K55" i="7"/>
  <c r="Q55" i="7"/>
  <c r="M55" i="7"/>
  <c r="C68" i="7"/>
  <c r="N156" i="10"/>
  <c r="N260" i="10"/>
  <c r="G326" i="10"/>
  <c r="S260" i="10"/>
  <c r="S156" i="10"/>
  <c r="R260" i="10"/>
  <c r="R156" i="10"/>
  <c r="C52" i="8"/>
  <c r="O260" i="10"/>
  <c r="O156" i="10"/>
  <c r="H209" i="10"/>
  <c r="H271" i="10"/>
  <c r="H299" i="10"/>
  <c r="H317" i="10"/>
  <c r="H157" i="10"/>
  <c r="H297" i="10"/>
  <c r="H173" i="10"/>
  <c r="O49" i="10"/>
  <c r="M49" i="10"/>
  <c r="H301" i="10"/>
  <c r="H212" i="10"/>
  <c r="H164" i="10"/>
  <c r="H169" i="10"/>
  <c r="H306" i="10"/>
  <c r="H159" i="10"/>
  <c r="H280" i="10"/>
  <c r="H269" i="10"/>
  <c r="H165" i="10"/>
  <c r="H179" i="10"/>
  <c r="H286" i="10"/>
  <c r="H206" i="10"/>
  <c r="H186" i="10"/>
  <c r="Q49" i="10"/>
  <c r="H166" i="10"/>
  <c r="H275" i="10"/>
  <c r="H305" i="10"/>
  <c r="L49" i="10"/>
  <c r="H313" i="10"/>
  <c r="U49" i="10"/>
  <c r="H195" i="10"/>
  <c r="H294" i="10"/>
  <c r="H160" i="10"/>
  <c r="H181" i="10"/>
  <c r="P49" i="10"/>
  <c r="H292" i="10"/>
  <c r="H281" i="10"/>
  <c r="H268" i="10"/>
  <c r="H168" i="10"/>
  <c r="H310" i="10"/>
  <c r="H282" i="10"/>
  <c r="H185" i="10"/>
  <c r="H293" i="10"/>
  <c r="H200" i="10"/>
  <c r="H265" i="10"/>
  <c r="E50" i="10"/>
  <c r="T49" i="10"/>
  <c r="H274" i="10"/>
  <c r="N49" i="10"/>
  <c r="H314" i="10"/>
  <c r="H176" i="10"/>
  <c r="H262" i="10"/>
  <c r="I49" i="10"/>
  <c r="H295" i="10"/>
  <c r="H204" i="10"/>
  <c r="H188" i="10"/>
  <c r="H211" i="10"/>
  <c r="H263" i="10"/>
  <c r="H291" i="10"/>
  <c r="H183" i="10"/>
  <c r="H307" i="10"/>
  <c r="H303" i="10"/>
  <c r="H167" i="10"/>
  <c r="H197" i="10"/>
  <c r="H208" i="10"/>
  <c r="G49" i="10"/>
  <c r="H283" i="10"/>
  <c r="R49" i="10"/>
  <c r="H49" i="10"/>
  <c r="H264" i="10"/>
  <c r="H298" i="10"/>
  <c r="H196" i="10"/>
  <c r="H191" i="10"/>
  <c r="H279" i="10"/>
  <c r="H199" i="10"/>
  <c r="H287" i="10"/>
  <c r="H174" i="10"/>
  <c r="H210" i="10"/>
  <c r="H277" i="10"/>
  <c r="H161" i="10"/>
  <c r="H289" i="10"/>
  <c r="H198" i="10"/>
  <c r="H189" i="10"/>
  <c r="H201" i="10"/>
  <c r="H214" i="10"/>
  <c r="K49" i="10"/>
  <c r="H288" i="10"/>
  <c r="H202" i="10"/>
  <c r="H284" i="10"/>
  <c r="H316" i="10"/>
  <c r="H162" i="10"/>
  <c r="H192" i="10"/>
  <c r="H182" i="10"/>
  <c r="H203" i="10"/>
  <c r="H315" i="10"/>
  <c r="H300" i="10"/>
  <c r="H285" i="10"/>
  <c r="H187" i="10"/>
  <c r="H267" i="10"/>
  <c r="H175" i="10"/>
  <c r="H311" i="10"/>
  <c r="H213" i="10"/>
  <c r="H270" i="10"/>
  <c r="H163" i="10"/>
  <c r="H276" i="10"/>
  <c r="H266" i="10"/>
  <c r="H177" i="10"/>
  <c r="H172" i="10"/>
  <c r="H193" i="10"/>
  <c r="H170" i="10"/>
  <c r="H272" i="10"/>
  <c r="H207" i="10"/>
  <c r="H261" i="10"/>
  <c r="H278" i="10"/>
  <c r="H158" i="10"/>
  <c r="H308" i="10"/>
  <c r="H312" i="10"/>
  <c r="H180" i="10"/>
  <c r="H194" i="10"/>
  <c r="H178" i="10"/>
  <c r="H304" i="10"/>
  <c r="H273" i="10"/>
  <c r="S49" i="10"/>
  <c r="H205" i="10"/>
  <c r="H309" i="10"/>
  <c r="H290" i="10"/>
  <c r="H171" i="10"/>
  <c r="H302" i="10"/>
  <c r="H190" i="10"/>
  <c r="H296" i="10"/>
  <c r="H184" i="10"/>
  <c r="H318" i="10"/>
  <c r="J49" i="10"/>
  <c r="P156" i="10"/>
  <c r="P260" i="10"/>
  <c r="J156" i="10"/>
  <c r="J260" i="10"/>
  <c r="G322" i="10"/>
  <c r="H49" i="6"/>
  <c r="F49" i="6"/>
  <c r="E49" i="6"/>
  <c r="Q49" i="6"/>
  <c r="G49" i="6"/>
  <c r="P49" i="6"/>
  <c r="S49" i="6"/>
  <c r="J49" i="6"/>
  <c r="I49" i="6"/>
  <c r="O49" i="6"/>
  <c r="K49" i="6"/>
  <c r="N49" i="6"/>
  <c r="M49" i="6"/>
  <c r="D50" i="6"/>
  <c r="L49" i="6"/>
  <c r="R49" i="6"/>
  <c r="L156" i="10"/>
  <c r="L260" i="10"/>
  <c r="U156" i="10"/>
  <c r="U260" i="10"/>
  <c r="H321" i="10"/>
  <c r="G325" i="10"/>
  <c r="I156" i="10"/>
  <c r="I260" i="10"/>
  <c r="K156" i="10"/>
  <c r="K260" i="10"/>
  <c r="M156" i="10"/>
  <c r="M260" i="10"/>
  <c r="Q260" i="10"/>
  <c r="Q156" i="10"/>
  <c r="H260" i="10"/>
  <c r="H156" i="10"/>
  <c r="T260" i="10"/>
  <c r="T156" i="10"/>
  <c r="S48" i="9"/>
  <c r="O48" i="9"/>
  <c r="P48" i="9"/>
  <c r="Q48" i="9"/>
  <c r="N48" i="9"/>
  <c r="E48" i="9"/>
  <c r="R48" i="9"/>
  <c r="F48" i="9"/>
  <c r="I48" i="9"/>
  <c r="M48" i="9"/>
  <c r="L48" i="9"/>
  <c r="H48" i="9"/>
  <c r="G48" i="9"/>
  <c r="D49" i="9"/>
  <c r="J48" i="9"/>
  <c r="K48" i="9"/>
  <c r="D50" i="8"/>
  <c r="K49" i="8"/>
  <c r="H49" i="8"/>
  <c r="I49" i="8"/>
  <c r="M49" i="8"/>
  <c r="L49" i="8"/>
  <c r="S49" i="8"/>
  <c r="E49" i="8"/>
  <c r="G49" i="8"/>
  <c r="Q49" i="8"/>
  <c r="F49" i="8"/>
  <c r="P49" i="8"/>
  <c r="N49" i="8"/>
  <c r="J49" i="8"/>
  <c r="O49" i="8"/>
  <c r="R49" i="8"/>
  <c r="C69" i="7" l="1"/>
  <c r="D57" i="7"/>
  <c r="P56" i="7"/>
  <c r="I56" i="7"/>
  <c r="S56" i="7"/>
  <c r="Q56" i="7"/>
  <c r="L56" i="7"/>
  <c r="E56" i="7"/>
  <c r="H56" i="7"/>
  <c r="G56" i="7"/>
  <c r="R56" i="7"/>
  <c r="M56" i="7"/>
  <c r="K56" i="7"/>
  <c r="N56" i="7"/>
  <c r="F56" i="7"/>
  <c r="J56" i="7"/>
  <c r="O56" i="7"/>
  <c r="I51" i="5"/>
  <c r="N51" i="5"/>
  <c r="R51" i="5"/>
  <c r="H51" i="5"/>
  <c r="C52" i="5"/>
  <c r="G51" i="5"/>
  <c r="S51" i="5"/>
  <c r="O51" i="5"/>
  <c r="P51" i="5"/>
  <c r="E51" i="5"/>
  <c r="L51" i="5"/>
  <c r="Q51" i="5"/>
  <c r="J51" i="5"/>
  <c r="K51" i="5"/>
  <c r="F51" i="5"/>
  <c r="M51" i="5"/>
  <c r="H322" i="10"/>
  <c r="G327" i="10"/>
  <c r="G328" i="10"/>
  <c r="M50" i="6"/>
  <c r="F50" i="6"/>
  <c r="P50" i="6"/>
  <c r="J50" i="6"/>
  <c r="K50" i="6"/>
  <c r="R50" i="6"/>
  <c r="I50" i="6"/>
  <c r="N50" i="6"/>
  <c r="Q50" i="6"/>
  <c r="L50" i="6"/>
  <c r="D51" i="6"/>
  <c r="O50" i="6"/>
  <c r="G50" i="6"/>
  <c r="E50" i="6"/>
  <c r="H50" i="6"/>
  <c r="S50" i="6"/>
  <c r="C53" i="8"/>
  <c r="T261" i="10"/>
  <c r="T157" i="10"/>
  <c r="P261" i="10"/>
  <c r="P157" i="10"/>
  <c r="G331" i="10"/>
  <c r="G332" i="10" s="1"/>
  <c r="G329" i="10"/>
  <c r="I49" i="9"/>
  <c r="K49" i="9"/>
  <c r="P49" i="9"/>
  <c r="R49" i="9"/>
  <c r="S49" i="9"/>
  <c r="G49" i="9"/>
  <c r="F49" i="9"/>
  <c r="O49" i="9"/>
  <c r="N49" i="9"/>
  <c r="Q49" i="9"/>
  <c r="M49" i="9"/>
  <c r="J49" i="9"/>
  <c r="D50" i="9"/>
  <c r="L49" i="9"/>
  <c r="E49" i="9"/>
  <c r="H49" i="9"/>
  <c r="K157" i="10"/>
  <c r="K261" i="10"/>
  <c r="I162" i="10"/>
  <c r="I178" i="10"/>
  <c r="I194" i="10"/>
  <c r="I210" i="10"/>
  <c r="I273" i="10"/>
  <c r="I289" i="10"/>
  <c r="I305" i="10"/>
  <c r="I159" i="10"/>
  <c r="I175" i="10"/>
  <c r="I191" i="10"/>
  <c r="I207" i="10"/>
  <c r="I270" i="10"/>
  <c r="I286" i="10"/>
  <c r="I302" i="10"/>
  <c r="I318" i="10"/>
  <c r="I184" i="10"/>
  <c r="I263" i="10"/>
  <c r="I295" i="10"/>
  <c r="N50" i="10"/>
  <c r="I161" i="10"/>
  <c r="I193" i="10"/>
  <c r="I272" i="10"/>
  <c r="I304" i="10"/>
  <c r="R50" i="10"/>
  <c r="I196" i="10"/>
  <c r="I307" i="10"/>
  <c r="I181" i="10"/>
  <c r="I292" i="10"/>
  <c r="I173" i="10"/>
  <c r="I284" i="10"/>
  <c r="I204" i="10"/>
  <c r="I188" i="10"/>
  <c r="I172" i="10"/>
  <c r="I166" i="10"/>
  <c r="I182" i="10"/>
  <c r="I198" i="10"/>
  <c r="I214" i="10"/>
  <c r="I277" i="10"/>
  <c r="I293" i="10"/>
  <c r="I309" i="10"/>
  <c r="I163" i="10"/>
  <c r="I179" i="10"/>
  <c r="I195" i="10"/>
  <c r="I211" i="10"/>
  <c r="I274" i="10"/>
  <c r="I290" i="10"/>
  <c r="I306" i="10"/>
  <c r="I160" i="10"/>
  <c r="I192" i="10"/>
  <c r="I271" i="10"/>
  <c r="I303" i="10"/>
  <c r="T50" i="10"/>
  <c r="I169" i="10"/>
  <c r="I201" i="10"/>
  <c r="I280" i="10"/>
  <c r="I312" i="10"/>
  <c r="I50" i="10"/>
  <c r="I212" i="10"/>
  <c r="G50" i="10"/>
  <c r="I197" i="10"/>
  <c r="I308" i="10"/>
  <c r="I189" i="10"/>
  <c r="I300" i="10"/>
  <c r="I315" i="10"/>
  <c r="I299" i="10"/>
  <c r="I174" i="10"/>
  <c r="I206" i="10"/>
  <c r="I285" i="10"/>
  <c r="I317" i="10"/>
  <c r="I187" i="10"/>
  <c r="I266" i="10"/>
  <c r="I298" i="10"/>
  <c r="I176" i="10"/>
  <c r="I287" i="10"/>
  <c r="J50" i="10"/>
  <c r="I264" i="10"/>
  <c r="O50" i="10"/>
  <c r="I291" i="10"/>
  <c r="I276" i="10"/>
  <c r="I268" i="10"/>
  <c r="I267" i="10"/>
  <c r="I186" i="10"/>
  <c r="I265" i="10"/>
  <c r="I297" i="10"/>
  <c r="I167" i="10"/>
  <c r="I199" i="10"/>
  <c r="I278" i="10"/>
  <c r="I310" i="10"/>
  <c r="I200" i="10"/>
  <c r="I311" i="10"/>
  <c r="I177" i="10"/>
  <c r="I288" i="10"/>
  <c r="I164" i="10"/>
  <c r="L50" i="10"/>
  <c r="M50" i="10"/>
  <c r="I316" i="10"/>
  <c r="S50" i="10"/>
  <c r="I158" i="10"/>
  <c r="I269" i="10"/>
  <c r="I171" i="10"/>
  <c r="I282" i="10"/>
  <c r="I208" i="10"/>
  <c r="I185" i="10"/>
  <c r="I180" i="10"/>
  <c r="P50" i="10"/>
  <c r="I283" i="10"/>
  <c r="I301" i="10"/>
  <c r="I314" i="10"/>
  <c r="I296" i="10"/>
  <c r="H50" i="10"/>
  <c r="I313" i="10"/>
  <c r="I168" i="10"/>
  <c r="Q50" i="10"/>
  <c r="I213" i="10"/>
  <c r="I170" i="10"/>
  <c r="I281" i="10"/>
  <c r="I183" i="10"/>
  <c r="I294" i="10"/>
  <c r="I279" i="10"/>
  <c r="I209" i="10"/>
  <c r="I275" i="10"/>
  <c r="I205" i="10"/>
  <c r="I190" i="10"/>
  <c r="I203" i="10"/>
  <c r="E51" i="10"/>
  <c r="I165" i="10"/>
  <c r="I202" i="10"/>
  <c r="I262" i="10"/>
  <c r="U50" i="10"/>
  <c r="K50" i="10"/>
  <c r="U261" i="10"/>
  <c r="U157" i="10"/>
  <c r="I321" i="10"/>
  <c r="M261" i="10"/>
  <c r="M157" i="10"/>
  <c r="H325" i="10"/>
  <c r="R157" i="10"/>
  <c r="R261" i="10"/>
  <c r="L157" i="10"/>
  <c r="L261" i="10"/>
  <c r="Q261" i="10"/>
  <c r="Q157" i="10"/>
  <c r="S261" i="10"/>
  <c r="S157" i="10"/>
  <c r="D51" i="8"/>
  <c r="P50" i="8"/>
  <c r="I50" i="8"/>
  <c r="O50" i="8"/>
  <c r="G50" i="8"/>
  <c r="Q50" i="8"/>
  <c r="L50" i="8"/>
  <c r="F50" i="8"/>
  <c r="M50" i="8"/>
  <c r="E50" i="8"/>
  <c r="N50" i="8"/>
  <c r="J50" i="8"/>
  <c r="S50" i="8"/>
  <c r="R50" i="8"/>
  <c r="K50" i="8"/>
  <c r="H50" i="8"/>
  <c r="J157" i="10"/>
  <c r="J261" i="10"/>
  <c r="H326" i="10"/>
  <c r="I261" i="10"/>
  <c r="I157" i="10"/>
  <c r="N261" i="10"/>
  <c r="N157" i="10"/>
  <c r="O157" i="10"/>
  <c r="O261" i="10"/>
  <c r="R52" i="5" l="1"/>
  <c r="K52" i="5"/>
  <c r="G52" i="5"/>
  <c r="O52" i="5"/>
  <c r="C53" i="5"/>
  <c r="J52" i="5"/>
  <c r="H52" i="5"/>
  <c r="S52" i="5"/>
  <c r="E52" i="5"/>
  <c r="P52" i="5"/>
  <c r="F52" i="5"/>
  <c r="Q52" i="5"/>
  <c r="N52" i="5"/>
  <c r="L52" i="5"/>
  <c r="I52" i="5"/>
  <c r="M52" i="5"/>
  <c r="D58" i="7"/>
  <c r="M57" i="7"/>
  <c r="H57" i="7"/>
  <c r="P57" i="7"/>
  <c r="E57" i="7"/>
  <c r="O57" i="7"/>
  <c r="L57" i="7"/>
  <c r="I57" i="7"/>
  <c r="G57" i="7"/>
  <c r="N57" i="7"/>
  <c r="Q57" i="7"/>
  <c r="J57" i="7"/>
  <c r="K57" i="7"/>
  <c r="R57" i="7"/>
  <c r="S57" i="7"/>
  <c r="F57" i="7"/>
  <c r="C70" i="7"/>
  <c r="H327" i="10"/>
  <c r="K262" i="10"/>
  <c r="K158" i="10"/>
  <c r="L262" i="10"/>
  <c r="L158" i="10"/>
  <c r="J164" i="10"/>
  <c r="J180" i="10"/>
  <c r="J196" i="10"/>
  <c r="J212" i="10"/>
  <c r="J276" i="10"/>
  <c r="J292" i="10"/>
  <c r="J308" i="10"/>
  <c r="J165" i="10"/>
  <c r="J181" i="10"/>
  <c r="J197" i="10"/>
  <c r="J213" i="10"/>
  <c r="J277" i="10"/>
  <c r="J293" i="10"/>
  <c r="J309" i="10"/>
  <c r="J174" i="10"/>
  <c r="J206" i="10"/>
  <c r="J286" i="10"/>
  <c r="J318" i="10"/>
  <c r="M51" i="10"/>
  <c r="J183" i="10"/>
  <c r="J263" i="10"/>
  <c r="J295" i="10"/>
  <c r="O51" i="10"/>
  <c r="J162" i="10"/>
  <c r="J274" i="10"/>
  <c r="H51" i="10"/>
  <c r="J211" i="10"/>
  <c r="I51" i="10"/>
  <c r="J203" i="10"/>
  <c r="J315" i="10"/>
  <c r="J170" i="10"/>
  <c r="R51" i="10"/>
  <c r="J168" i="10"/>
  <c r="J184" i="10"/>
  <c r="J200" i="10"/>
  <c r="J264" i="10"/>
  <c r="J280" i="10"/>
  <c r="J296" i="10"/>
  <c r="J312" i="10"/>
  <c r="J169" i="10"/>
  <c r="J185" i="10"/>
  <c r="J201" i="10"/>
  <c r="J265" i="10"/>
  <c r="J281" i="10"/>
  <c r="J297" i="10"/>
  <c r="J313" i="10"/>
  <c r="J182" i="10"/>
  <c r="J214" i="10"/>
  <c r="J294" i="10"/>
  <c r="G51" i="10"/>
  <c r="J159" i="10"/>
  <c r="J191" i="10"/>
  <c r="J271" i="10"/>
  <c r="J303" i="10"/>
  <c r="L51" i="10"/>
  <c r="J178" i="10"/>
  <c r="J290" i="10"/>
  <c r="J163" i="10"/>
  <c r="J275" i="10"/>
  <c r="Q51" i="10"/>
  <c r="J267" i="10"/>
  <c r="U51" i="10"/>
  <c r="J282" i="10"/>
  <c r="J186" i="10"/>
  <c r="J176" i="10"/>
  <c r="J208" i="10"/>
  <c r="J288" i="10"/>
  <c r="J161" i="10"/>
  <c r="J193" i="10"/>
  <c r="J273" i="10"/>
  <c r="J305" i="10"/>
  <c r="J198" i="10"/>
  <c r="J310" i="10"/>
  <c r="J175" i="10"/>
  <c r="J287" i="10"/>
  <c r="P51" i="10"/>
  <c r="N51" i="10"/>
  <c r="J307" i="10"/>
  <c r="J299" i="10"/>
  <c r="J314" i="10"/>
  <c r="J188" i="10"/>
  <c r="J268" i="10"/>
  <c r="J300" i="10"/>
  <c r="J173" i="10"/>
  <c r="J205" i="10"/>
  <c r="J285" i="10"/>
  <c r="J317" i="10"/>
  <c r="J270" i="10"/>
  <c r="T51" i="10"/>
  <c r="J199" i="10"/>
  <c r="J311" i="10"/>
  <c r="J194" i="10"/>
  <c r="J179" i="10"/>
  <c r="J171" i="10"/>
  <c r="S51" i="10"/>
  <c r="J298" i="10"/>
  <c r="J160" i="10"/>
  <c r="J272" i="10"/>
  <c r="J177" i="10"/>
  <c r="J289" i="10"/>
  <c r="J278" i="10"/>
  <c r="J207" i="10"/>
  <c r="J210" i="10"/>
  <c r="J187" i="10"/>
  <c r="J192" i="10"/>
  <c r="J209" i="10"/>
  <c r="K51" i="10"/>
  <c r="E52" i="10"/>
  <c r="J266" i="10"/>
  <c r="J316" i="10"/>
  <c r="J190" i="10"/>
  <c r="J51" i="10"/>
  <c r="J202" i="10"/>
  <c r="J172" i="10"/>
  <c r="J284" i="10"/>
  <c r="J189" i="10"/>
  <c r="J301" i="10"/>
  <c r="J302" i="10"/>
  <c r="J279" i="10"/>
  <c r="J306" i="10"/>
  <c r="J283" i="10"/>
  <c r="J304" i="10"/>
  <c r="J166" i="10"/>
  <c r="J195" i="10"/>
  <c r="J204" i="10"/>
  <c r="J269" i="10"/>
  <c r="J167" i="10"/>
  <c r="J291" i="10"/>
  <c r="P158" i="10"/>
  <c r="P262" i="10"/>
  <c r="S262" i="10"/>
  <c r="S158" i="10"/>
  <c r="O158" i="10"/>
  <c r="O262" i="10"/>
  <c r="I326" i="10"/>
  <c r="T262" i="10"/>
  <c r="T158" i="10"/>
  <c r="R158" i="10"/>
  <c r="R262" i="10"/>
  <c r="H328" i="10"/>
  <c r="H331" i="10"/>
  <c r="H329" i="10"/>
  <c r="I325" i="10"/>
  <c r="I327" i="10" s="1"/>
  <c r="D52" i="8"/>
  <c r="S51" i="8"/>
  <c r="I51" i="8"/>
  <c r="Q51" i="8"/>
  <c r="R51" i="8"/>
  <c r="N51" i="8"/>
  <c r="E51" i="8"/>
  <c r="H51" i="8"/>
  <c r="K51" i="8"/>
  <c r="M51" i="8"/>
  <c r="G51" i="8"/>
  <c r="O51" i="8"/>
  <c r="L51" i="8"/>
  <c r="F51" i="8"/>
  <c r="P51" i="8"/>
  <c r="J51" i="8"/>
  <c r="U262" i="10"/>
  <c r="U158" i="10"/>
  <c r="J321" i="10"/>
  <c r="Q262" i="10"/>
  <c r="Q158" i="10"/>
  <c r="C54" i="8"/>
  <c r="M158" i="10"/>
  <c r="M262" i="10"/>
  <c r="J262" i="10"/>
  <c r="J158" i="10"/>
  <c r="N158" i="10"/>
  <c r="N262" i="10"/>
  <c r="I322" i="10"/>
  <c r="E50" i="9"/>
  <c r="H50" i="9"/>
  <c r="D51" i="9"/>
  <c r="P50" i="9"/>
  <c r="N50" i="9"/>
  <c r="S50" i="9"/>
  <c r="G50" i="9"/>
  <c r="Q50" i="9"/>
  <c r="F50" i="9"/>
  <c r="R50" i="9"/>
  <c r="M50" i="9"/>
  <c r="K50" i="9"/>
  <c r="J50" i="9"/>
  <c r="I50" i="9"/>
  <c r="O50" i="9"/>
  <c r="L50" i="9"/>
  <c r="H51" i="6"/>
  <c r="P51" i="6"/>
  <c r="I51" i="6"/>
  <c r="E51" i="6"/>
  <c r="G51" i="6"/>
  <c r="M51" i="6"/>
  <c r="J51" i="6"/>
  <c r="K51" i="6"/>
  <c r="N51" i="6"/>
  <c r="D52" i="6"/>
  <c r="O51" i="6"/>
  <c r="R51" i="6"/>
  <c r="Q51" i="6"/>
  <c r="F51" i="6"/>
  <c r="S51" i="6"/>
  <c r="L51" i="6"/>
  <c r="M53" i="5" l="1"/>
  <c r="K53" i="5"/>
  <c r="P53" i="5"/>
  <c r="E53" i="5"/>
  <c r="C54" i="5"/>
  <c r="O53" i="5"/>
  <c r="S53" i="5"/>
  <c r="Q53" i="5"/>
  <c r="N53" i="5"/>
  <c r="I53" i="5"/>
  <c r="G53" i="5"/>
  <c r="F53" i="5"/>
  <c r="L53" i="5"/>
  <c r="R53" i="5"/>
  <c r="H53" i="5"/>
  <c r="J53" i="5"/>
  <c r="C71" i="7"/>
  <c r="D59" i="7"/>
  <c r="F58" i="7"/>
  <c r="L58" i="7"/>
  <c r="K58" i="7"/>
  <c r="R58" i="7"/>
  <c r="Q58" i="7"/>
  <c r="M58" i="7"/>
  <c r="G58" i="7"/>
  <c r="H58" i="7"/>
  <c r="S58" i="7"/>
  <c r="P58" i="7"/>
  <c r="J58" i="7"/>
  <c r="O58" i="7"/>
  <c r="E58" i="7"/>
  <c r="N58" i="7"/>
  <c r="I58" i="7"/>
  <c r="K159" i="10"/>
  <c r="K263" i="10"/>
  <c r="S263" i="10"/>
  <c r="S159" i="10"/>
  <c r="J325" i="10"/>
  <c r="O263" i="10"/>
  <c r="O159" i="10"/>
  <c r="M159" i="10"/>
  <c r="M263" i="10"/>
  <c r="E51" i="9"/>
  <c r="L51" i="9"/>
  <c r="H51" i="9"/>
  <c r="F51" i="9"/>
  <c r="Q51" i="9"/>
  <c r="M51" i="9"/>
  <c r="I51" i="9"/>
  <c r="R51" i="9"/>
  <c r="G51" i="9"/>
  <c r="D52" i="9"/>
  <c r="N51" i="9"/>
  <c r="K51" i="9"/>
  <c r="J51" i="9"/>
  <c r="S51" i="9"/>
  <c r="P51" i="9"/>
  <c r="O51" i="9"/>
  <c r="P52" i="6"/>
  <c r="O52" i="6"/>
  <c r="R52" i="6"/>
  <c r="L52" i="6"/>
  <c r="N52" i="6"/>
  <c r="I52" i="6"/>
  <c r="H52" i="6"/>
  <c r="J52" i="6"/>
  <c r="E52" i="6"/>
  <c r="D53" i="6"/>
  <c r="G52" i="6"/>
  <c r="F52" i="6"/>
  <c r="S52" i="6"/>
  <c r="Q52" i="6"/>
  <c r="M52" i="6"/>
  <c r="K52" i="6"/>
  <c r="C55" i="8"/>
  <c r="T263" i="10"/>
  <c r="T159" i="10"/>
  <c r="N159" i="10"/>
  <c r="N263" i="10"/>
  <c r="J326" i="10"/>
  <c r="L159" i="10"/>
  <c r="L263" i="10"/>
  <c r="U159" i="10"/>
  <c r="U263" i="10"/>
  <c r="K321" i="10"/>
  <c r="J322" i="10"/>
  <c r="D53" i="8"/>
  <c r="E52" i="8"/>
  <c r="K52" i="8"/>
  <c r="N52" i="8"/>
  <c r="O52" i="8"/>
  <c r="H52" i="8"/>
  <c r="Q52" i="8"/>
  <c r="L52" i="8"/>
  <c r="I52" i="8"/>
  <c r="R52" i="8"/>
  <c r="F52" i="8"/>
  <c r="P52" i="8"/>
  <c r="G52" i="8"/>
  <c r="S52" i="8"/>
  <c r="M52" i="8"/>
  <c r="J52" i="8"/>
  <c r="I328" i="10"/>
  <c r="I329" i="10"/>
  <c r="I331" i="10"/>
  <c r="K164" i="10"/>
  <c r="K180" i="10"/>
  <c r="K196" i="10"/>
  <c r="K212" i="10"/>
  <c r="K277" i="10"/>
  <c r="K293" i="10"/>
  <c r="K309" i="10"/>
  <c r="K165" i="10"/>
  <c r="K181" i="10"/>
  <c r="K197" i="10"/>
  <c r="K213" i="10"/>
  <c r="K278" i="10"/>
  <c r="K294" i="10"/>
  <c r="K310" i="10"/>
  <c r="K174" i="10"/>
  <c r="K206" i="10"/>
  <c r="K287" i="10"/>
  <c r="E53" i="10"/>
  <c r="I52" i="10"/>
  <c r="K191" i="10"/>
  <c r="K272" i="10"/>
  <c r="K304" i="10"/>
  <c r="M52" i="10"/>
  <c r="K194" i="10"/>
  <c r="K307" i="10"/>
  <c r="K195" i="10"/>
  <c r="K308" i="10"/>
  <c r="K187" i="10"/>
  <c r="K300" i="10"/>
  <c r="K170" i="10"/>
  <c r="K299" i="10"/>
  <c r="K202" i="10"/>
  <c r="K168" i="10"/>
  <c r="K184" i="10"/>
  <c r="K200" i="10"/>
  <c r="K265" i="10"/>
  <c r="K281" i="10"/>
  <c r="K297" i="10"/>
  <c r="K313" i="10"/>
  <c r="K169" i="10"/>
  <c r="K185" i="10"/>
  <c r="K201" i="10"/>
  <c r="K266" i="10"/>
  <c r="K282" i="10"/>
  <c r="K298" i="10"/>
  <c r="K314" i="10"/>
  <c r="K182" i="10"/>
  <c r="K214" i="10"/>
  <c r="K295" i="10"/>
  <c r="R52" i="10"/>
  <c r="K167" i="10"/>
  <c r="K199" i="10"/>
  <c r="K280" i="10"/>
  <c r="K312" i="10"/>
  <c r="L52" i="10"/>
  <c r="K210" i="10"/>
  <c r="G52" i="10"/>
  <c r="K211" i="10"/>
  <c r="N52" i="10"/>
  <c r="K203" i="10"/>
  <c r="K316" i="10"/>
  <c r="K283" i="10"/>
  <c r="O52" i="10"/>
  <c r="K176" i="10"/>
  <c r="K208" i="10"/>
  <c r="K289" i="10"/>
  <c r="K161" i="10"/>
  <c r="K193" i="10"/>
  <c r="K274" i="10"/>
  <c r="K306" i="10"/>
  <c r="K198" i="10"/>
  <c r="K311" i="10"/>
  <c r="K183" i="10"/>
  <c r="K296" i="10"/>
  <c r="K178" i="10"/>
  <c r="K179" i="10"/>
  <c r="K171" i="10"/>
  <c r="T52" i="10"/>
  <c r="K315" i="10"/>
  <c r="K188" i="10"/>
  <c r="K269" i="10"/>
  <c r="K301" i="10"/>
  <c r="K173" i="10"/>
  <c r="K205" i="10"/>
  <c r="K286" i="10"/>
  <c r="K318" i="10"/>
  <c r="K271" i="10"/>
  <c r="J52" i="10"/>
  <c r="K207" i="10"/>
  <c r="H52" i="10"/>
  <c r="K275" i="10"/>
  <c r="K276" i="10"/>
  <c r="K268" i="10"/>
  <c r="Q52" i="10"/>
  <c r="K160" i="10"/>
  <c r="K273" i="10"/>
  <c r="K177" i="10"/>
  <c r="K290" i="10"/>
  <c r="K279" i="10"/>
  <c r="K264" i="10"/>
  <c r="K291" i="10"/>
  <c r="K284" i="10"/>
  <c r="K305" i="10"/>
  <c r="K52" i="10"/>
  <c r="K292" i="10"/>
  <c r="K270" i="10"/>
  <c r="K175" i="10"/>
  <c r="U52" i="10"/>
  <c r="K172" i="10"/>
  <c r="K285" i="10"/>
  <c r="K189" i="10"/>
  <c r="K302" i="10"/>
  <c r="K303" i="10"/>
  <c r="K288" i="10"/>
  <c r="K163" i="10"/>
  <c r="P52" i="10"/>
  <c r="K192" i="10"/>
  <c r="K209" i="10"/>
  <c r="K166" i="10"/>
  <c r="S52" i="10"/>
  <c r="K186" i="10"/>
  <c r="K204" i="10"/>
  <c r="K317" i="10"/>
  <c r="K190" i="10"/>
  <c r="K162" i="10"/>
  <c r="K267" i="10"/>
  <c r="P263" i="10"/>
  <c r="P159" i="10"/>
  <c r="Q159" i="10"/>
  <c r="Q263" i="10"/>
  <c r="R159" i="10"/>
  <c r="R263" i="10"/>
  <c r="C55" i="5" l="1"/>
  <c r="F54" i="5"/>
  <c r="G54" i="5"/>
  <c r="J54" i="5"/>
  <c r="H54" i="5"/>
  <c r="S54" i="5"/>
  <c r="N54" i="5"/>
  <c r="E54" i="5"/>
  <c r="M54" i="5"/>
  <c r="I54" i="5"/>
  <c r="Q54" i="5"/>
  <c r="L54" i="5"/>
  <c r="P54" i="5"/>
  <c r="K54" i="5"/>
  <c r="R54" i="5"/>
  <c r="O54" i="5"/>
  <c r="D60" i="7"/>
  <c r="O59" i="7"/>
  <c r="F59" i="7"/>
  <c r="Q59" i="7"/>
  <c r="N59" i="7"/>
  <c r="M59" i="7"/>
  <c r="J59" i="7"/>
  <c r="P59" i="7"/>
  <c r="K59" i="7"/>
  <c r="H59" i="7"/>
  <c r="S59" i="7"/>
  <c r="L59" i="7"/>
  <c r="I59" i="7"/>
  <c r="R59" i="7"/>
  <c r="E59" i="7"/>
  <c r="G59" i="7"/>
  <c r="C72" i="7"/>
  <c r="K325" i="10"/>
  <c r="L264" i="10"/>
  <c r="L160" i="10"/>
  <c r="C56" i="8"/>
  <c r="Q160" i="10"/>
  <c r="Q264" i="10"/>
  <c r="D54" i="8"/>
  <c r="O53" i="8"/>
  <c r="E53" i="8"/>
  <c r="N53" i="8"/>
  <c r="K53" i="8"/>
  <c r="L53" i="8"/>
  <c r="P53" i="8"/>
  <c r="J53" i="8"/>
  <c r="I53" i="8"/>
  <c r="R53" i="8"/>
  <c r="H53" i="8"/>
  <c r="M53" i="8"/>
  <c r="S53" i="8"/>
  <c r="F53" i="8"/>
  <c r="Q53" i="8"/>
  <c r="G53" i="8"/>
  <c r="O264" i="10"/>
  <c r="O160" i="10"/>
  <c r="N160" i="10"/>
  <c r="N264" i="10"/>
  <c r="M160" i="10"/>
  <c r="M264" i="10"/>
  <c r="K322" i="10"/>
  <c r="T264" i="10"/>
  <c r="T160" i="10"/>
  <c r="R264" i="10"/>
  <c r="R160" i="10"/>
  <c r="L166" i="10"/>
  <c r="L182" i="10"/>
  <c r="L198" i="10"/>
  <c r="L214" i="10"/>
  <c r="L280" i="10"/>
  <c r="L296" i="10"/>
  <c r="L312" i="10"/>
  <c r="L171" i="10"/>
  <c r="L187" i="10"/>
  <c r="L203" i="10"/>
  <c r="L269" i="10"/>
  <c r="L285" i="10"/>
  <c r="L301" i="10"/>
  <c r="L317" i="10"/>
  <c r="L192" i="10"/>
  <c r="L274" i="10"/>
  <c r="L306" i="10"/>
  <c r="K53" i="10"/>
  <c r="L185" i="10"/>
  <c r="L267" i="10"/>
  <c r="L299" i="10"/>
  <c r="L53" i="10"/>
  <c r="L180" i="10"/>
  <c r="L294" i="10"/>
  <c r="L165" i="10"/>
  <c r="L279" i="10"/>
  <c r="T53" i="10"/>
  <c r="L271" i="10"/>
  <c r="I53" i="10"/>
  <c r="L204" i="10"/>
  <c r="L286" i="10"/>
  <c r="L170" i="10"/>
  <c r="L186" i="10"/>
  <c r="L202" i="10"/>
  <c r="L268" i="10"/>
  <c r="L284" i="10"/>
  <c r="L300" i="10"/>
  <c r="L316" i="10"/>
  <c r="L175" i="10"/>
  <c r="L191" i="10"/>
  <c r="L207" i="10"/>
  <c r="L273" i="10"/>
  <c r="L289" i="10"/>
  <c r="L305" i="10"/>
  <c r="L168" i="10"/>
  <c r="L200" i="10"/>
  <c r="L282" i="10"/>
  <c r="L314" i="10"/>
  <c r="L161" i="10"/>
  <c r="L193" i="10"/>
  <c r="L275" i="10"/>
  <c r="L307" i="10"/>
  <c r="U53" i="10"/>
  <c r="L196" i="10"/>
  <c r="L310" i="10"/>
  <c r="L181" i="10"/>
  <c r="L295" i="10"/>
  <c r="L173" i="10"/>
  <c r="L287" i="10"/>
  <c r="O53" i="10"/>
  <c r="L318" i="10"/>
  <c r="L270" i="10"/>
  <c r="L178" i="10"/>
  <c r="L210" i="10"/>
  <c r="L292" i="10"/>
  <c r="L167" i="10"/>
  <c r="L199" i="10"/>
  <c r="L281" i="10"/>
  <c r="L313" i="10"/>
  <c r="L266" i="10"/>
  <c r="M53" i="10"/>
  <c r="L209" i="10"/>
  <c r="Q53" i="10"/>
  <c r="L278" i="10"/>
  <c r="L213" i="10"/>
  <c r="L205" i="10"/>
  <c r="L302" i="10"/>
  <c r="L190" i="10"/>
  <c r="L272" i="10"/>
  <c r="L304" i="10"/>
  <c r="L179" i="10"/>
  <c r="L211" i="10"/>
  <c r="L293" i="10"/>
  <c r="L176" i="10"/>
  <c r="L290" i="10"/>
  <c r="L169" i="10"/>
  <c r="L283" i="10"/>
  <c r="S53" i="10"/>
  <c r="P53" i="10"/>
  <c r="L311" i="10"/>
  <c r="L303" i="10"/>
  <c r="G53" i="10"/>
  <c r="L162" i="10"/>
  <c r="L276" i="10"/>
  <c r="L183" i="10"/>
  <c r="L297" i="10"/>
  <c r="L298" i="10"/>
  <c r="L291" i="10"/>
  <c r="J53" i="10"/>
  <c r="E54" i="10"/>
  <c r="L194" i="10"/>
  <c r="L265" i="10"/>
  <c r="L177" i="10"/>
  <c r="R53" i="10"/>
  <c r="L206" i="10"/>
  <c r="L277" i="10"/>
  <c r="L201" i="10"/>
  <c r="L212" i="10"/>
  <c r="H53" i="10"/>
  <c r="L174" i="10"/>
  <c r="L288" i="10"/>
  <c r="L195" i="10"/>
  <c r="L309" i="10"/>
  <c r="N53" i="10"/>
  <c r="L315" i="10"/>
  <c r="L197" i="10"/>
  <c r="L188" i="10"/>
  <c r="L308" i="10"/>
  <c r="L184" i="10"/>
  <c r="L164" i="10"/>
  <c r="L172" i="10"/>
  <c r="L163" i="10"/>
  <c r="L208" i="10"/>
  <c r="L189" i="10"/>
  <c r="J328" i="10"/>
  <c r="J331" i="10"/>
  <c r="J329" i="10"/>
  <c r="J327" i="10"/>
  <c r="S264" i="10"/>
  <c r="S160" i="10"/>
  <c r="P264" i="10"/>
  <c r="P160" i="10"/>
  <c r="U160" i="10"/>
  <c r="U264" i="10"/>
  <c r="L321" i="10"/>
  <c r="K326" i="10"/>
  <c r="H53" i="6"/>
  <c r="G53" i="6"/>
  <c r="S53" i="6"/>
  <c r="K53" i="6"/>
  <c r="L53" i="6"/>
  <c r="E53" i="6"/>
  <c r="J53" i="6"/>
  <c r="I53" i="6"/>
  <c r="P53" i="6"/>
  <c r="O53" i="6"/>
  <c r="M53" i="6"/>
  <c r="Q53" i="6"/>
  <c r="F53" i="6"/>
  <c r="D54" i="6"/>
  <c r="R53" i="6"/>
  <c r="N53" i="6"/>
  <c r="I52" i="9"/>
  <c r="L52" i="9"/>
  <c r="J52" i="9"/>
  <c r="D53" i="9"/>
  <c r="M52" i="9"/>
  <c r="S52" i="9"/>
  <c r="N52" i="9"/>
  <c r="K52" i="9"/>
  <c r="F52" i="9"/>
  <c r="E52" i="9"/>
  <c r="Q52" i="9"/>
  <c r="G52" i="9"/>
  <c r="O52" i="9"/>
  <c r="H52" i="9"/>
  <c r="P52" i="9"/>
  <c r="R52" i="9"/>
  <c r="C73" i="7" l="1"/>
  <c r="D61" i="7"/>
  <c r="Q60" i="7"/>
  <c r="P60" i="7"/>
  <c r="E60" i="7"/>
  <c r="L60" i="7"/>
  <c r="I60" i="7"/>
  <c r="O60" i="7"/>
  <c r="J60" i="7"/>
  <c r="R60" i="7"/>
  <c r="G60" i="7"/>
  <c r="H60" i="7"/>
  <c r="S60" i="7"/>
  <c r="N60" i="7"/>
  <c r="F60" i="7"/>
  <c r="M60" i="7"/>
  <c r="K60" i="7"/>
  <c r="C56" i="5"/>
  <c r="N55" i="5"/>
  <c r="K55" i="5"/>
  <c r="S55" i="5"/>
  <c r="L55" i="5"/>
  <c r="I55" i="5"/>
  <c r="E55" i="5"/>
  <c r="J55" i="5"/>
  <c r="H55" i="5"/>
  <c r="P55" i="5"/>
  <c r="G55" i="5"/>
  <c r="O55" i="5"/>
  <c r="Q55" i="5"/>
  <c r="R55" i="5"/>
  <c r="F55" i="5"/>
  <c r="M55" i="5"/>
  <c r="Q54" i="6"/>
  <c r="K54" i="6"/>
  <c r="S54" i="6"/>
  <c r="G54" i="6"/>
  <c r="M54" i="6"/>
  <c r="I54" i="6"/>
  <c r="E54" i="6"/>
  <c r="F54" i="6"/>
  <c r="N54" i="6"/>
  <c r="L54" i="6"/>
  <c r="P54" i="6"/>
  <c r="O54" i="6"/>
  <c r="R54" i="6"/>
  <c r="J54" i="6"/>
  <c r="D55" i="6"/>
  <c r="H54" i="6"/>
  <c r="L326" i="10"/>
  <c r="D55" i="8"/>
  <c r="G54" i="8"/>
  <c r="H54" i="8"/>
  <c r="R54" i="8"/>
  <c r="S54" i="8"/>
  <c r="P54" i="8"/>
  <c r="F54" i="8"/>
  <c r="N54" i="8"/>
  <c r="J54" i="8"/>
  <c r="E54" i="8"/>
  <c r="I54" i="8"/>
  <c r="Q54" i="8"/>
  <c r="M54" i="8"/>
  <c r="L54" i="8"/>
  <c r="K54" i="8"/>
  <c r="O54" i="8"/>
  <c r="K328" i="10"/>
  <c r="K329" i="10"/>
  <c r="K331" i="10"/>
  <c r="P265" i="10"/>
  <c r="P161" i="10"/>
  <c r="Q265" i="10"/>
  <c r="Q161" i="10"/>
  <c r="L322" i="10"/>
  <c r="U161" i="10"/>
  <c r="U265" i="10"/>
  <c r="M321" i="10"/>
  <c r="L325" i="10"/>
  <c r="K327" i="10"/>
  <c r="M265" i="10"/>
  <c r="M161" i="10"/>
  <c r="T265" i="10"/>
  <c r="T161" i="10"/>
  <c r="N265" i="10"/>
  <c r="N161" i="10"/>
  <c r="G53" i="9"/>
  <c r="H53" i="9"/>
  <c r="N53" i="9"/>
  <c r="K53" i="9"/>
  <c r="P53" i="9"/>
  <c r="L53" i="9"/>
  <c r="Q53" i="9"/>
  <c r="O53" i="9"/>
  <c r="E53" i="9"/>
  <c r="J53" i="9"/>
  <c r="M53" i="9"/>
  <c r="D54" i="9"/>
  <c r="R53" i="9"/>
  <c r="S53" i="9"/>
  <c r="I53" i="9"/>
  <c r="F53" i="9"/>
  <c r="R161" i="10"/>
  <c r="R265" i="10"/>
  <c r="M162" i="10"/>
  <c r="M178" i="10"/>
  <c r="M194" i="10"/>
  <c r="M210" i="10"/>
  <c r="M277" i="10"/>
  <c r="M293" i="10"/>
  <c r="M309" i="10"/>
  <c r="M167" i="10"/>
  <c r="M183" i="10"/>
  <c r="M199" i="10"/>
  <c r="M266" i="10"/>
  <c r="M282" i="10"/>
  <c r="M298" i="10"/>
  <c r="M314" i="10"/>
  <c r="M180" i="10"/>
  <c r="M212" i="10"/>
  <c r="M295" i="10"/>
  <c r="R54" i="10"/>
  <c r="M173" i="10"/>
  <c r="M205" i="10"/>
  <c r="M288" i="10"/>
  <c r="L54" i="10"/>
  <c r="M168" i="10"/>
  <c r="M283" i="10"/>
  <c r="M185" i="10"/>
  <c r="M300" i="10"/>
  <c r="M209" i="10"/>
  <c r="K54" i="10"/>
  <c r="H54" i="10"/>
  <c r="M192" i="10"/>
  <c r="M176" i="10"/>
  <c r="M166" i="10"/>
  <c r="M182" i="10"/>
  <c r="M198" i="10"/>
  <c r="M214" i="10"/>
  <c r="M281" i="10"/>
  <c r="M297" i="10"/>
  <c r="M313" i="10"/>
  <c r="M171" i="10"/>
  <c r="M187" i="10"/>
  <c r="M203" i="10"/>
  <c r="M270" i="10"/>
  <c r="M286" i="10"/>
  <c r="M302" i="10"/>
  <c r="M318" i="10"/>
  <c r="M188" i="10"/>
  <c r="M271" i="10"/>
  <c r="M303" i="10"/>
  <c r="S54" i="10"/>
  <c r="M181" i="10"/>
  <c r="M213" i="10"/>
  <c r="M296" i="10"/>
  <c r="I54" i="10"/>
  <c r="M184" i="10"/>
  <c r="M299" i="10"/>
  <c r="M201" i="10"/>
  <c r="M316" i="10"/>
  <c r="M276" i="10"/>
  <c r="U54" i="10"/>
  <c r="M275" i="10"/>
  <c r="M307" i="10"/>
  <c r="M291" i="10"/>
  <c r="M174" i="10"/>
  <c r="M206" i="10"/>
  <c r="M289" i="10"/>
  <c r="M163" i="10"/>
  <c r="M195" i="10"/>
  <c r="M278" i="10"/>
  <c r="M310" i="10"/>
  <c r="M204" i="10"/>
  <c r="E55" i="10"/>
  <c r="M197" i="10"/>
  <c r="M312" i="10"/>
  <c r="M267" i="10"/>
  <c r="M284" i="10"/>
  <c r="M308" i="10"/>
  <c r="O54" i="10"/>
  <c r="M186" i="10"/>
  <c r="M269" i="10"/>
  <c r="M301" i="10"/>
  <c r="M175" i="10"/>
  <c r="M207" i="10"/>
  <c r="M290" i="10"/>
  <c r="M164" i="10"/>
  <c r="M279" i="10"/>
  <c r="T54" i="10"/>
  <c r="M272" i="10"/>
  <c r="N54" i="10"/>
  <c r="M315" i="10"/>
  <c r="M177" i="10"/>
  <c r="M208" i="10"/>
  <c r="J54" i="10"/>
  <c r="M273" i="10"/>
  <c r="M179" i="10"/>
  <c r="M294" i="10"/>
  <c r="M287" i="10"/>
  <c r="M280" i="10"/>
  <c r="M169" i="10"/>
  <c r="P54" i="10"/>
  <c r="M305" i="10"/>
  <c r="M172" i="10"/>
  <c r="G54" i="10"/>
  <c r="M54" i="10"/>
  <c r="M202" i="10"/>
  <c r="M274" i="10"/>
  <c r="M189" i="10"/>
  <c r="M292" i="10"/>
  <c r="M170" i="10"/>
  <c r="M285" i="10"/>
  <c r="M191" i="10"/>
  <c r="M306" i="10"/>
  <c r="M311" i="10"/>
  <c r="M304" i="10"/>
  <c r="M268" i="10"/>
  <c r="Q54" i="10"/>
  <c r="M190" i="10"/>
  <c r="M211" i="10"/>
  <c r="M165" i="10"/>
  <c r="M193" i="10"/>
  <c r="M317" i="10"/>
  <c r="M196" i="10"/>
  <c r="M200" i="10"/>
  <c r="S265" i="10"/>
  <c r="S161" i="10"/>
  <c r="O265" i="10"/>
  <c r="O161" i="10"/>
  <c r="C57" i="8"/>
  <c r="R56" i="5" l="1"/>
  <c r="G56" i="5"/>
  <c r="P56" i="5"/>
  <c r="K56" i="5"/>
  <c r="J56" i="5"/>
  <c r="L56" i="5"/>
  <c r="C57" i="5"/>
  <c r="O56" i="5"/>
  <c r="E56" i="5"/>
  <c r="S56" i="5"/>
  <c r="F56" i="5"/>
  <c r="M56" i="5"/>
  <c r="H56" i="5"/>
  <c r="I56" i="5"/>
  <c r="Q56" i="5"/>
  <c r="N56" i="5"/>
  <c r="D62" i="7"/>
  <c r="M61" i="7"/>
  <c r="J61" i="7"/>
  <c r="N61" i="7"/>
  <c r="Q61" i="7"/>
  <c r="O61" i="7"/>
  <c r="F61" i="7"/>
  <c r="G61" i="7"/>
  <c r="K61" i="7"/>
  <c r="H61" i="7"/>
  <c r="R61" i="7"/>
  <c r="E61" i="7"/>
  <c r="L61" i="7"/>
  <c r="S61" i="7"/>
  <c r="I61" i="7"/>
  <c r="P61" i="7"/>
  <c r="C74" i="7"/>
  <c r="M322" i="10"/>
  <c r="I55" i="6"/>
  <c r="L55" i="6"/>
  <c r="O55" i="6"/>
  <c r="M55" i="6"/>
  <c r="G55" i="6"/>
  <c r="K55" i="6"/>
  <c r="E55" i="6"/>
  <c r="H55" i="6"/>
  <c r="F55" i="6"/>
  <c r="P55" i="6"/>
  <c r="R55" i="6"/>
  <c r="J55" i="6"/>
  <c r="S55" i="6"/>
  <c r="D56" i="6"/>
  <c r="N55" i="6"/>
  <c r="Q55" i="6"/>
  <c r="N164" i="10"/>
  <c r="N180" i="10"/>
  <c r="N196" i="10"/>
  <c r="N212" i="10"/>
  <c r="N280" i="10"/>
  <c r="N296" i="10"/>
  <c r="N312" i="10"/>
  <c r="N173" i="10"/>
  <c r="N189" i="10"/>
  <c r="N205" i="10"/>
  <c r="N168" i="10"/>
  <c r="N184" i="10"/>
  <c r="N200" i="10"/>
  <c r="N268" i="10"/>
  <c r="N284" i="10"/>
  <c r="N300" i="10"/>
  <c r="N316" i="10"/>
  <c r="N177" i="10"/>
  <c r="N193" i="10"/>
  <c r="N209" i="10"/>
  <c r="N277" i="10"/>
  <c r="N293" i="10"/>
  <c r="N309" i="10"/>
  <c r="N178" i="10"/>
  <c r="N210" i="10"/>
  <c r="N294" i="10"/>
  <c r="Q55" i="10"/>
  <c r="N163" i="10"/>
  <c r="N195" i="10"/>
  <c r="N279" i="10"/>
  <c r="N311" i="10"/>
  <c r="R55" i="10"/>
  <c r="N274" i="10"/>
  <c r="N191" i="10"/>
  <c r="N307" i="10"/>
  <c r="N267" i="10"/>
  <c r="O55" i="10"/>
  <c r="T55" i="10"/>
  <c r="U55" i="10"/>
  <c r="P55" i="10"/>
  <c r="N176" i="10"/>
  <c r="N208" i="10"/>
  <c r="N292" i="10"/>
  <c r="N169" i="10"/>
  <c r="N201" i="10"/>
  <c r="N281" i="10"/>
  <c r="N301" i="10"/>
  <c r="N170" i="10"/>
  <c r="N270" i="10"/>
  <c r="N310" i="10"/>
  <c r="J55" i="10"/>
  <c r="N203" i="10"/>
  <c r="N295" i="10"/>
  <c r="K55" i="10"/>
  <c r="N290" i="10"/>
  <c r="N275" i="10"/>
  <c r="N199" i="10"/>
  <c r="S55" i="10"/>
  <c r="N298" i="10"/>
  <c r="N198" i="10"/>
  <c r="N188" i="10"/>
  <c r="N272" i="10"/>
  <c r="N304" i="10"/>
  <c r="N181" i="10"/>
  <c r="N213" i="10"/>
  <c r="N285" i="10"/>
  <c r="N305" i="10"/>
  <c r="N186" i="10"/>
  <c r="N278" i="10"/>
  <c r="N318" i="10"/>
  <c r="N171" i="10"/>
  <c r="N211" i="10"/>
  <c r="N303" i="10"/>
  <c r="N174" i="10"/>
  <c r="N306" i="10"/>
  <c r="N291" i="10"/>
  <c r="N283" i="10"/>
  <c r="N166" i="10"/>
  <c r="L55" i="10"/>
  <c r="N314" i="10"/>
  <c r="N276" i="10"/>
  <c r="N185" i="10"/>
  <c r="N289" i="10"/>
  <c r="N194" i="10"/>
  <c r="G55" i="10"/>
  <c r="N271" i="10"/>
  <c r="N190" i="10"/>
  <c r="N167" i="10"/>
  <c r="N282" i="10"/>
  <c r="M55" i="10"/>
  <c r="N192" i="10"/>
  <c r="N269" i="10"/>
  <c r="N286" i="10"/>
  <c r="E56" i="10"/>
  <c r="N299" i="10"/>
  <c r="N165" i="10"/>
  <c r="N317" i="10"/>
  <c r="N187" i="10"/>
  <c r="N207" i="10"/>
  <c r="H55" i="10"/>
  <c r="N172" i="10"/>
  <c r="N288" i="10"/>
  <c r="N197" i="10"/>
  <c r="N297" i="10"/>
  <c r="N202" i="10"/>
  <c r="I55" i="10"/>
  <c r="N287" i="10"/>
  <c r="N206" i="10"/>
  <c r="N183" i="10"/>
  <c r="N182" i="10"/>
  <c r="N308" i="10"/>
  <c r="N313" i="10"/>
  <c r="N179" i="10"/>
  <c r="N175" i="10"/>
  <c r="N214" i="10"/>
  <c r="N204" i="10"/>
  <c r="N273" i="10"/>
  <c r="N302" i="10"/>
  <c r="N55" i="10"/>
  <c r="N315" i="10"/>
  <c r="U266" i="10"/>
  <c r="U162" i="10"/>
  <c r="N321" i="10"/>
  <c r="M326" i="10"/>
  <c r="L328" i="10"/>
  <c r="L329" i="10"/>
  <c r="L331" i="10"/>
  <c r="D56" i="8"/>
  <c r="F55" i="8"/>
  <c r="L55" i="8"/>
  <c r="Q55" i="8"/>
  <c r="G55" i="8"/>
  <c r="I55" i="8"/>
  <c r="H55" i="8"/>
  <c r="J55" i="8"/>
  <c r="R55" i="8"/>
  <c r="K55" i="8"/>
  <c r="P55" i="8"/>
  <c r="N55" i="8"/>
  <c r="S55" i="8"/>
  <c r="O55" i="8"/>
  <c r="M55" i="8"/>
  <c r="E55" i="8"/>
  <c r="O162" i="10"/>
  <c r="O266" i="10"/>
  <c r="S266" i="10"/>
  <c r="S162" i="10"/>
  <c r="M325" i="10"/>
  <c r="G54" i="9"/>
  <c r="M54" i="9"/>
  <c r="J54" i="9"/>
  <c r="N54" i="9"/>
  <c r="F54" i="9"/>
  <c r="O54" i="9"/>
  <c r="I54" i="9"/>
  <c r="K54" i="9"/>
  <c r="S54" i="9"/>
  <c r="Q54" i="9"/>
  <c r="R54" i="9"/>
  <c r="P54" i="9"/>
  <c r="D55" i="9"/>
  <c r="H54" i="9"/>
  <c r="L54" i="9"/>
  <c r="E54" i="9"/>
  <c r="N162" i="10"/>
  <c r="N266" i="10"/>
  <c r="C58" i="8"/>
  <c r="Q266" i="10"/>
  <c r="Q162" i="10"/>
  <c r="P162" i="10"/>
  <c r="P266" i="10"/>
  <c r="T266" i="10"/>
  <c r="T162" i="10"/>
  <c r="R162" i="10"/>
  <c r="R266" i="10"/>
  <c r="L327" i="10"/>
  <c r="I57" i="5" l="1"/>
  <c r="K57" i="5"/>
  <c r="E57" i="5"/>
  <c r="P57" i="5"/>
  <c r="O57" i="5"/>
  <c r="C58" i="5"/>
  <c r="S57" i="5"/>
  <c r="R57" i="5"/>
  <c r="Q57" i="5"/>
  <c r="G57" i="5"/>
  <c r="L57" i="5"/>
  <c r="H57" i="5"/>
  <c r="N57" i="5"/>
  <c r="M57" i="5"/>
  <c r="J57" i="5"/>
  <c r="F57" i="5"/>
  <c r="C75" i="7"/>
  <c r="D63" i="7"/>
  <c r="O62" i="7"/>
  <c r="I62" i="7"/>
  <c r="N62" i="7"/>
  <c r="M62" i="7"/>
  <c r="L62" i="7"/>
  <c r="J62" i="7"/>
  <c r="G62" i="7"/>
  <c r="H62" i="7"/>
  <c r="E62" i="7"/>
  <c r="K62" i="7"/>
  <c r="F62" i="7"/>
  <c r="R62" i="7"/>
  <c r="S62" i="7"/>
  <c r="P62" i="7"/>
  <c r="Q62" i="7"/>
  <c r="O168" i="10"/>
  <c r="O184" i="10"/>
  <c r="O200" i="10"/>
  <c r="O269" i="10"/>
  <c r="O285" i="10"/>
  <c r="O301" i="10"/>
  <c r="O317" i="10"/>
  <c r="O177" i="10"/>
  <c r="O193" i="10"/>
  <c r="O209" i="10"/>
  <c r="O278" i="10"/>
  <c r="O294" i="10"/>
  <c r="O310" i="10"/>
  <c r="O178" i="10"/>
  <c r="O210" i="10"/>
  <c r="O295" i="10"/>
  <c r="H56" i="10"/>
  <c r="O171" i="10"/>
  <c r="O203" i="10"/>
  <c r="O288" i="10"/>
  <c r="P56" i="10"/>
  <c r="O166" i="10"/>
  <c r="O283" i="10"/>
  <c r="O183" i="10"/>
  <c r="O300" i="10"/>
  <c r="O207" i="10"/>
  <c r="Q56" i="10"/>
  <c r="S56" i="10"/>
  <c r="O174" i="10"/>
  <c r="O275" i="10"/>
  <c r="O164" i="10"/>
  <c r="O188" i="10"/>
  <c r="O208" i="10"/>
  <c r="O281" i="10"/>
  <c r="O305" i="10"/>
  <c r="O169" i="10"/>
  <c r="O189" i="10"/>
  <c r="O213" i="10"/>
  <c r="O286" i="10"/>
  <c r="O306" i="10"/>
  <c r="O186" i="10"/>
  <c r="O279" i="10"/>
  <c r="E57" i="10"/>
  <c r="O179" i="10"/>
  <c r="O272" i="10"/>
  <c r="O312" i="10"/>
  <c r="O182" i="10"/>
  <c r="O315" i="10"/>
  <c r="O284" i="10"/>
  <c r="O276" i="10"/>
  <c r="O190" i="10"/>
  <c r="R56" i="10"/>
  <c r="O172" i="10"/>
  <c r="O192" i="10"/>
  <c r="O212" i="10"/>
  <c r="O289" i="10"/>
  <c r="O309" i="10"/>
  <c r="O173" i="10"/>
  <c r="O197" i="10"/>
  <c r="O270" i="10"/>
  <c r="O290" i="10"/>
  <c r="O314" i="10"/>
  <c r="O194" i="10"/>
  <c r="O287" i="10"/>
  <c r="L56" i="10"/>
  <c r="O187" i="10"/>
  <c r="O280" i="10"/>
  <c r="O56" i="10"/>
  <c r="O198" i="10"/>
  <c r="O167" i="10"/>
  <c r="O316" i="10"/>
  <c r="O292" i="10"/>
  <c r="O307" i="10"/>
  <c r="O291" i="10"/>
  <c r="O176" i="10"/>
  <c r="O273" i="10"/>
  <c r="O313" i="10"/>
  <c r="O201" i="10"/>
  <c r="O298" i="10"/>
  <c r="O202" i="10"/>
  <c r="N56" i="10"/>
  <c r="O296" i="10"/>
  <c r="O214" i="10"/>
  <c r="O175" i="10"/>
  <c r="K56" i="10"/>
  <c r="O293" i="10"/>
  <c r="O274" i="10"/>
  <c r="O303" i="10"/>
  <c r="U56" i="10"/>
  <c r="O308" i="10"/>
  <c r="O297" i="10"/>
  <c r="O282" i="10"/>
  <c r="O170" i="10"/>
  <c r="O211" i="10"/>
  <c r="O268" i="10"/>
  <c r="M56" i="10"/>
  <c r="O180" i="10"/>
  <c r="O277" i="10"/>
  <c r="O165" i="10"/>
  <c r="O205" i="10"/>
  <c r="O302" i="10"/>
  <c r="O271" i="10"/>
  <c r="T56" i="10"/>
  <c r="O304" i="10"/>
  <c r="O299" i="10"/>
  <c r="O191" i="10"/>
  <c r="O206" i="10"/>
  <c r="O196" i="10"/>
  <c r="O181" i="10"/>
  <c r="O318" i="10"/>
  <c r="O195" i="10"/>
  <c r="O199" i="10"/>
  <c r="I56" i="10"/>
  <c r="O204" i="10"/>
  <c r="O185" i="10"/>
  <c r="O311" i="10"/>
  <c r="J56" i="10"/>
  <c r="G56" i="10"/>
  <c r="N322" i="10"/>
  <c r="S267" i="10"/>
  <c r="S163" i="10"/>
  <c r="T267" i="10"/>
  <c r="T163" i="10"/>
  <c r="R56" i="6"/>
  <c r="E56" i="6"/>
  <c r="J56" i="6"/>
  <c r="M56" i="6"/>
  <c r="K56" i="6"/>
  <c r="P56" i="6"/>
  <c r="G56" i="6"/>
  <c r="D57" i="6"/>
  <c r="F56" i="6"/>
  <c r="I56" i="6"/>
  <c r="O56" i="6"/>
  <c r="Q56" i="6"/>
  <c r="S56" i="6"/>
  <c r="H56" i="6"/>
  <c r="L56" i="6"/>
  <c r="N56" i="6"/>
  <c r="I55" i="9"/>
  <c r="R55" i="9"/>
  <c r="J55" i="9"/>
  <c r="P55" i="9"/>
  <c r="O55" i="9"/>
  <c r="H55" i="9"/>
  <c r="M55" i="9"/>
  <c r="S55" i="9"/>
  <c r="F55" i="9"/>
  <c r="E55" i="9"/>
  <c r="Q55" i="9"/>
  <c r="D56" i="9"/>
  <c r="L55" i="9"/>
  <c r="N55" i="9"/>
  <c r="K55" i="9"/>
  <c r="G55" i="9"/>
  <c r="M328" i="10"/>
  <c r="M329" i="10"/>
  <c r="M331" i="10"/>
  <c r="O163" i="10"/>
  <c r="O267" i="10"/>
  <c r="C59" i="8"/>
  <c r="U267" i="10"/>
  <c r="U163" i="10"/>
  <c r="O321" i="10"/>
  <c r="Q163" i="10"/>
  <c r="Q267" i="10"/>
  <c r="M327" i="10"/>
  <c r="D57" i="8"/>
  <c r="P56" i="8"/>
  <c r="J56" i="8"/>
  <c r="H56" i="8"/>
  <c r="N56" i="8"/>
  <c r="G56" i="8"/>
  <c r="O56" i="8"/>
  <c r="I56" i="8"/>
  <c r="S56" i="8"/>
  <c r="E56" i="8"/>
  <c r="Q56" i="8"/>
  <c r="L56" i="8"/>
  <c r="R56" i="8"/>
  <c r="M56" i="8"/>
  <c r="F56" i="8"/>
  <c r="K56" i="8"/>
  <c r="P267" i="10"/>
  <c r="P163" i="10"/>
  <c r="N326" i="10"/>
  <c r="R267" i="10"/>
  <c r="R163" i="10"/>
  <c r="N325" i="10"/>
  <c r="C59" i="5" l="1"/>
  <c r="J58" i="5"/>
  <c r="G58" i="5"/>
  <c r="N58" i="5"/>
  <c r="H58" i="5"/>
  <c r="S58" i="5"/>
  <c r="R58" i="5"/>
  <c r="I58" i="5"/>
  <c r="Q58" i="5"/>
  <c r="M58" i="5"/>
  <c r="F58" i="5"/>
  <c r="E58" i="5"/>
  <c r="O58" i="5"/>
  <c r="L58" i="5"/>
  <c r="K58" i="5"/>
  <c r="P58" i="5"/>
  <c r="D64" i="7"/>
  <c r="F63" i="7"/>
  <c r="S63" i="7"/>
  <c r="R63" i="7"/>
  <c r="K63" i="7"/>
  <c r="H63" i="7"/>
  <c r="I63" i="7"/>
  <c r="Q63" i="7"/>
  <c r="J63" i="7"/>
  <c r="L63" i="7"/>
  <c r="G63" i="7"/>
  <c r="N63" i="7"/>
  <c r="M63" i="7"/>
  <c r="O63" i="7"/>
  <c r="E63" i="7"/>
  <c r="P63" i="7"/>
  <c r="C76" i="7"/>
  <c r="N327" i="10"/>
  <c r="N328" i="10"/>
  <c r="N331" i="10"/>
  <c r="N329" i="10"/>
  <c r="R164" i="10"/>
  <c r="R268" i="10"/>
  <c r="S164" i="10"/>
  <c r="S268" i="10"/>
  <c r="H56" i="9"/>
  <c r="G56" i="9"/>
  <c r="L56" i="9"/>
  <c r="D57" i="9"/>
  <c r="Q56" i="9"/>
  <c r="O56" i="9"/>
  <c r="R56" i="9"/>
  <c r="E56" i="9"/>
  <c r="K56" i="9"/>
  <c r="P56" i="9"/>
  <c r="F56" i="9"/>
  <c r="N56" i="9"/>
  <c r="S56" i="9"/>
  <c r="I56" i="9"/>
  <c r="J56" i="9"/>
  <c r="M56" i="9"/>
  <c r="Q57" i="6"/>
  <c r="O57" i="6"/>
  <c r="K57" i="6"/>
  <c r="H57" i="6"/>
  <c r="E57" i="6"/>
  <c r="J57" i="6"/>
  <c r="D58" i="6"/>
  <c r="G57" i="6"/>
  <c r="F57" i="6"/>
  <c r="L57" i="6"/>
  <c r="N57" i="6"/>
  <c r="R57" i="6"/>
  <c r="M57" i="6"/>
  <c r="I57" i="6"/>
  <c r="P57" i="6"/>
  <c r="S57" i="6"/>
  <c r="O326" i="10"/>
  <c r="P166" i="10"/>
  <c r="P182" i="10"/>
  <c r="P198" i="10"/>
  <c r="P214" i="10"/>
  <c r="P284" i="10"/>
  <c r="P300" i="10"/>
  <c r="P316" i="10"/>
  <c r="P179" i="10"/>
  <c r="P195" i="10"/>
  <c r="P211" i="10"/>
  <c r="P281" i="10"/>
  <c r="P297" i="10"/>
  <c r="P313" i="10"/>
  <c r="P188" i="10"/>
  <c r="P274" i="10"/>
  <c r="P306" i="10"/>
  <c r="R57" i="10"/>
  <c r="P181" i="10"/>
  <c r="P213" i="10"/>
  <c r="P299" i="10"/>
  <c r="O57" i="10"/>
  <c r="P208" i="10"/>
  <c r="P177" i="10"/>
  <c r="P295" i="10"/>
  <c r="P201" i="10"/>
  <c r="E58" i="10"/>
  <c r="L57" i="10"/>
  <c r="P200" i="10"/>
  <c r="P302" i="10"/>
  <c r="P174" i="10"/>
  <c r="P194" i="10"/>
  <c r="P272" i="10"/>
  <c r="P292" i="10"/>
  <c r="P312" i="10"/>
  <c r="P183" i="10"/>
  <c r="P203" i="10"/>
  <c r="P277" i="10"/>
  <c r="P301" i="10"/>
  <c r="P172" i="10"/>
  <c r="P212" i="10"/>
  <c r="P314" i="10"/>
  <c r="P165" i="10"/>
  <c r="P205" i="10"/>
  <c r="P307" i="10"/>
  <c r="P176" i="10"/>
  <c r="P310" i="10"/>
  <c r="P311" i="10"/>
  <c r="P287" i="10"/>
  <c r="P270" i="10"/>
  <c r="P318" i="10"/>
  <c r="P184" i="10"/>
  <c r="P178" i="10"/>
  <c r="P202" i="10"/>
  <c r="P276" i="10"/>
  <c r="P296" i="10"/>
  <c r="P167" i="10"/>
  <c r="P187" i="10"/>
  <c r="P207" i="10"/>
  <c r="P285" i="10"/>
  <c r="P305" i="10"/>
  <c r="P180" i="10"/>
  <c r="P282" i="10"/>
  <c r="U57" i="10"/>
  <c r="P173" i="10"/>
  <c r="P275" i="10"/>
  <c r="P315" i="10"/>
  <c r="P192" i="10"/>
  <c r="P193" i="10"/>
  <c r="P169" i="10"/>
  <c r="P303" i="10"/>
  <c r="P168" i="10"/>
  <c r="Q57" i="10"/>
  <c r="T57" i="10"/>
  <c r="P206" i="10"/>
  <c r="P304" i="10"/>
  <c r="P191" i="10"/>
  <c r="P289" i="10"/>
  <c r="P196" i="10"/>
  <c r="G57" i="10"/>
  <c r="P283" i="10"/>
  <c r="P278" i="10"/>
  <c r="P185" i="10"/>
  <c r="P286" i="10"/>
  <c r="P280" i="10"/>
  <c r="P269" i="10"/>
  <c r="P290" i="10"/>
  <c r="J57" i="10"/>
  <c r="I57" i="10"/>
  <c r="S57" i="10"/>
  <c r="P288" i="10"/>
  <c r="P273" i="10"/>
  <c r="P317" i="10"/>
  <c r="P197" i="10"/>
  <c r="P279" i="10"/>
  <c r="P57" i="10"/>
  <c r="P170" i="10"/>
  <c r="P210" i="10"/>
  <c r="P308" i="10"/>
  <c r="P199" i="10"/>
  <c r="P293" i="10"/>
  <c r="P204" i="10"/>
  <c r="N57" i="10"/>
  <c r="P291" i="10"/>
  <c r="P294" i="10"/>
  <c r="P271" i="10"/>
  <c r="H57" i="10"/>
  <c r="P186" i="10"/>
  <c r="P171" i="10"/>
  <c r="P309" i="10"/>
  <c r="P189" i="10"/>
  <c r="P209" i="10"/>
  <c r="P190" i="10"/>
  <c r="P175" i="10"/>
  <c r="P298" i="10"/>
  <c r="M57" i="10"/>
  <c r="K57" i="10"/>
  <c r="O325" i="10"/>
  <c r="Q268" i="10"/>
  <c r="Q164" i="10"/>
  <c r="O322" i="10"/>
  <c r="D58" i="8"/>
  <c r="S57" i="8"/>
  <c r="E57" i="8"/>
  <c r="K57" i="8"/>
  <c r="M57" i="8"/>
  <c r="L57" i="8"/>
  <c r="O57" i="8"/>
  <c r="H57" i="8"/>
  <c r="F57" i="8"/>
  <c r="Q57" i="8"/>
  <c r="N57" i="8"/>
  <c r="P57" i="8"/>
  <c r="J57" i="8"/>
  <c r="G57" i="8"/>
  <c r="I57" i="8"/>
  <c r="R57" i="8"/>
  <c r="T268" i="10"/>
  <c r="T164" i="10"/>
  <c r="C60" i="8"/>
  <c r="U268" i="10"/>
  <c r="U164" i="10"/>
  <c r="P321" i="10"/>
  <c r="P164" i="10"/>
  <c r="P268" i="10"/>
  <c r="C77" i="7" l="1"/>
  <c r="D65" i="7"/>
  <c r="Q64" i="7"/>
  <c r="G64" i="7"/>
  <c r="P64" i="7"/>
  <c r="M64" i="7"/>
  <c r="K64" i="7"/>
  <c r="R64" i="7"/>
  <c r="F64" i="7"/>
  <c r="J64" i="7"/>
  <c r="O64" i="7"/>
  <c r="L64" i="7"/>
  <c r="S64" i="7"/>
  <c r="H64" i="7"/>
  <c r="E64" i="7"/>
  <c r="N64" i="7"/>
  <c r="I64" i="7"/>
  <c r="R59" i="5"/>
  <c r="O59" i="5"/>
  <c r="F59" i="5"/>
  <c r="L59" i="5"/>
  <c r="I59" i="5"/>
  <c r="E59" i="5"/>
  <c r="N59" i="5"/>
  <c r="C60" i="5"/>
  <c r="J59" i="5"/>
  <c r="M59" i="5"/>
  <c r="S59" i="5"/>
  <c r="H59" i="5"/>
  <c r="G59" i="5"/>
  <c r="K59" i="5"/>
  <c r="P59" i="5"/>
  <c r="Q59" i="5"/>
  <c r="Q165" i="10"/>
  <c r="Q269" i="10"/>
  <c r="C61" i="8"/>
  <c r="U269" i="10"/>
  <c r="U165" i="10"/>
  <c r="Q321" i="10"/>
  <c r="R57" i="9"/>
  <c r="N57" i="9"/>
  <c r="F57" i="9"/>
  <c r="J57" i="9"/>
  <c r="I57" i="9"/>
  <c r="Q57" i="9"/>
  <c r="M57" i="9"/>
  <c r="G57" i="9"/>
  <c r="S57" i="9"/>
  <c r="L57" i="9"/>
  <c r="D58" i="9"/>
  <c r="O57" i="9"/>
  <c r="P57" i="9"/>
  <c r="H57" i="9"/>
  <c r="K57" i="9"/>
  <c r="E57" i="9"/>
  <c r="P322" i="10"/>
  <c r="P325" i="10"/>
  <c r="Q170" i="10"/>
  <c r="Q178" i="10"/>
  <c r="Q194" i="10"/>
  <c r="Q210" i="10"/>
  <c r="Q281" i="10"/>
  <c r="Q297" i="10"/>
  <c r="Q313" i="10"/>
  <c r="Q175" i="10"/>
  <c r="Q191" i="10"/>
  <c r="Q207" i="10"/>
  <c r="Q278" i="10"/>
  <c r="Q294" i="10"/>
  <c r="Q310" i="10"/>
  <c r="Q184" i="10"/>
  <c r="Q271" i="10"/>
  <c r="Q303" i="10"/>
  <c r="I58" i="10"/>
  <c r="Q177" i="10"/>
  <c r="Q209" i="10"/>
  <c r="Q296" i="10"/>
  <c r="L58" i="10"/>
  <c r="Q172" i="10"/>
  <c r="Q291" i="10"/>
  <c r="Q205" i="10"/>
  <c r="Q181" i="10"/>
  <c r="Q300" i="10"/>
  <c r="Q180" i="10"/>
  <c r="Q196" i="10"/>
  <c r="J58" i="10"/>
  <c r="Q182" i="10"/>
  <c r="Q198" i="10"/>
  <c r="Q214" i="10"/>
  <c r="Q285" i="10"/>
  <c r="Q301" i="10"/>
  <c r="Q317" i="10"/>
  <c r="Q179" i="10"/>
  <c r="Q195" i="10"/>
  <c r="Q211" i="10"/>
  <c r="Q282" i="10"/>
  <c r="Q298" i="10"/>
  <c r="Q314" i="10"/>
  <c r="Q192" i="10"/>
  <c r="Q279" i="10"/>
  <c r="Q311" i="10"/>
  <c r="O58" i="10"/>
  <c r="Q185" i="10"/>
  <c r="Q272" i="10"/>
  <c r="Q304" i="10"/>
  <c r="R58" i="10"/>
  <c r="Q188" i="10"/>
  <c r="Q307" i="10"/>
  <c r="Q276" i="10"/>
  <c r="Q197" i="10"/>
  <c r="Q316" i="10"/>
  <c r="Q299" i="10"/>
  <c r="Q315" i="10"/>
  <c r="Q212" i="10"/>
  <c r="Q166" i="10"/>
  <c r="Q202" i="10"/>
  <c r="Q289" i="10"/>
  <c r="Q167" i="10"/>
  <c r="Q199" i="10"/>
  <c r="Q286" i="10"/>
  <c r="Q168" i="10"/>
  <c r="Q287" i="10"/>
  <c r="M58" i="10"/>
  <c r="Q280" i="10"/>
  <c r="G58" i="10"/>
  <c r="Q173" i="10"/>
  <c r="Q213" i="10"/>
  <c r="K58" i="10"/>
  <c r="Q58" i="10"/>
  <c r="Q273" i="10"/>
  <c r="Q183" i="10"/>
  <c r="Q302" i="10"/>
  <c r="Q318" i="10"/>
  <c r="Q312" i="10"/>
  <c r="Q292" i="10"/>
  <c r="Q190" i="10"/>
  <c r="Q309" i="10"/>
  <c r="Q306" i="10"/>
  <c r="H58" i="10"/>
  <c r="Q201" i="10"/>
  <c r="Q308" i="10"/>
  <c r="Q283" i="10"/>
  <c r="Q174" i="10"/>
  <c r="Q206" i="10"/>
  <c r="Q293" i="10"/>
  <c r="Q171" i="10"/>
  <c r="Q203" i="10"/>
  <c r="Q290" i="10"/>
  <c r="Q176" i="10"/>
  <c r="Q295" i="10"/>
  <c r="Q169" i="10"/>
  <c r="Q288" i="10"/>
  <c r="P58" i="10"/>
  <c r="Q189" i="10"/>
  <c r="Q284" i="10"/>
  <c r="S58" i="10"/>
  <c r="Q186" i="10"/>
  <c r="Q305" i="10"/>
  <c r="Q270" i="10"/>
  <c r="Q200" i="10"/>
  <c r="Q193" i="10"/>
  <c r="Q204" i="10"/>
  <c r="T58" i="10"/>
  <c r="U58" i="10"/>
  <c r="Q277" i="10"/>
  <c r="Q187" i="10"/>
  <c r="Q274" i="10"/>
  <c r="Q208" i="10"/>
  <c r="E59" i="10"/>
  <c r="Q275" i="10"/>
  <c r="N58" i="10"/>
  <c r="N58" i="6"/>
  <c r="F58" i="6"/>
  <c r="H58" i="6"/>
  <c r="S58" i="6"/>
  <c r="M58" i="6"/>
  <c r="R58" i="6"/>
  <c r="L58" i="6"/>
  <c r="I58" i="6"/>
  <c r="E58" i="6"/>
  <c r="G58" i="6"/>
  <c r="K58" i="6"/>
  <c r="Q58" i="6"/>
  <c r="J58" i="6"/>
  <c r="D59" i="6"/>
  <c r="P58" i="6"/>
  <c r="O58" i="6"/>
  <c r="D59" i="8"/>
  <c r="I58" i="8"/>
  <c r="H58" i="8"/>
  <c r="P58" i="8"/>
  <c r="E58" i="8"/>
  <c r="R58" i="8"/>
  <c r="S58" i="8"/>
  <c r="K58" i="8"/>
  <c r="Q58" i="8"/>
  <c r="G58" i="8"/>
  <c r="N58" i="8"/>
  <c r="O58" i="8"/>
  <c r="J58" i="8"/>
  <c r="M58" i="8"/>
  <c r="F58" i="8"/>
  <c r="L58" i="8"/>
  <c r="O327" i="10"/>
  <c r="S269" i="10"/>
  <c r="S165" i="10"/>
  <c r="P326" i="10"/>
  <c r="T269" i="10"/>
  <c r="T165" i="10"/>
  <c r="R165" i="10"/>
  <c r="R269" i="10"/>
  <c r="O328" i="10"/>
  <c r="O329" i="10"/>
  <c r="O331" i="10"/>
  <c r="C61" i="5" l="1"/>
  <c r="R60" i="5"/>
  <c r="K60" i="5"/>
  <c r="O60" i="5"/>
  <c r="G60" i="5"/>
  <c r="J60" i="5"/>
  <c r="P60" i="5"/>
  <c r="S60" i="5"/>
  <c r="E60" i="5"/>
  <c r="H60" i="5"/>
  <c r="F60" i="5"/>
  <c r="N60" i="5"/>
  <c r="M60" i="5"/>
  <c r="I60" i="5"/>
  <c r="Q60" i="5"/>
  <c r="L60" i="5"/>
  <c r="D66" i="7"/>
  <c r="Q65" i="7"/>
  <c r="L65" i="7"/>
  <c r="J65" i="7"/>
  <c r="E65" i="7"/>
  <c r="P65" i="7"/>
  <c r="K65" i="7"/>
  <c r="G65" i="7"/>
  <c r="S65" i="7"/>
  <c r="F65" i="7"/>
  <c r="O65" i="7"/>
  <c r="H65" i="7"/>
  <c r="M65" i="7"/>
  <c r="R65" i="7"/>
  <c r="N65" i="7"/>
  <c r="I65" i="7"/>
  <c r="C78" i="7"/>
  <c r="P327" i="10"/>
  <c r="R166" i="10"/>
  <c r="R270" i="10"/>
  <c r="R59" i="6"/>
  <c r="E59" i="6"/>
  <c r="L59" i="6"/>
  <c r="P59" i="6"/>
  <c r="S59" i="6"/>
  <c r="M59" i="6"/>
  <c r="K59" i="6"/>
  <c r="H59" i="6"/>
  <c r="I59" i="6"/>
  <c r="N59" i="6"/>
  <c r="D60" i="6"/>
  <c r="G59" i="6"/>
  <c r="O59" i="6"/>
  <c r="Q59" i="6"/>
  <c r="F59" i="6"/>
  <c r="J59" i="6"/>
  <c r="R177" i="10"/>
  <c r="R193" i="10"/>
  <c r="R209" i="10"/>
  <c r="R281" i="10"/>
  <c r="R297" i="10"/>
  <c r="R313" i="10"/>
  <c r="R59" i="10"/>
  <c r="R178" i="10"/>
  <c r="R194" i="10"/>
  <c r="R210" i="10"/>
  <c r="R282" i="10"/>
  <c r="R298" i="10"/>
  <c r="R314" i="10"/>
  <c r="N59" i="10"/>
  <c r="R183" i="10"/>
  <c r="R271" i="10"/>
  <c r="R303" i="10"/>
  <c r="R176" i="10"/>
  <c r="R208" i="10"/>
  <c r="R296" i="10"/>
  <c r="R180" i="10"/>
  <c r="R212" i="10"/>
  <c r="R300" i="10"/>
  <c r="M59" i="10"/>
  <c r="J59" i="10"/>
  <c r="O59" i="10"/>
  <c r="G59" i="10"/>
  <c r="R203" i="10"/>
  <c r="R181" i="10"/>
  <c r="R197" i="10"/>
  <c r="R213" i="10"/>
  <c r="R285" i="10"/>
  <c r="R301" i="10"/>
  <c r="R317" i="10"/>
  <c r="P59" i="10"/>
  <c r="R182" i="10"/>
  <c r="R198" i="10"/>
  <c r="R214" i="10"/>
  <c r="R286" i="10"/>
  <c r="R302" i="10"/>
  <c r="R318" i="10"/>
  <c r="T59" i="10"/>
  <c r="R191" i="10"/>
  <c r="R279" i="10"/>
  <c r="R311" i="10"/>
  <c r="R184" i="10"/>
  <c r="R272" i="10"/>
  <c r="R304" i="10"/>
  <c r="R188" i="10"/>
  <c r="R276" i="10"/>
  <c r="R308" i="10"/>
  <c r="R187" i="10"/>
  <c r="R195" i="10"/>
  <c r="R179" i="10"/>
  <c r="R291" i="10"/>
  <c r="L59" i="10"/>
  <c r="R169" i="10"/>
  <c r="R201" i="10"/>
  <c r="R289" i="10"/>
  <c r="Q59" i="10"/>
  <c r="R186" i="10"/>
  <c r="R274" i="10"/>
  <c r="R306" i="10"/>
  <c r="R167" i="10"/>
  <c r="R287" i="10"/>
  <c r="R192" i="10"/>
  <c r="R312" i="10"/>
  <c r="R284" i="10"/>
  <c r="R275" i="10"/>
  <c r="R211" i="10"/>
  <c r="R273" i="10"/>
  <c r="R170" i="10"/>
  <c r="R290" i="10"/>
  <c r="R199" i="10"/>
  <c r="R196" i="10"/>
  <c r="R283" i="10"/>
  <c r="R189" i="10"/>
  <c r="R309" i="10"/>
  <c r="R206" i="10"/>
  <c r="K59" i="10"/>
  <c r="R168" i="10"/>
  <c r="R204" i="10"/>
  <c r="R315" i="10"/>
  <c r="R173" i="10"/>
  <c r="R205" i="10"/>
  <c r="R293" i="10"/>
  <c r="H59" i="10"/>
  <c r="R190" i="10"/>
  <c r="R278" i="10"/>
  <c r="R310" i="10"/>
  <c r="R175" i="10"/>
  <c r="R295" i="10"/>
  <c r="R200" i="10"/>
  <c r="R172" i="10"/>
  <c r="R292" i="10"/>
  <c r="R307" i="10"/>
  <c r="R299" i="10"/>
  <c r="R185" i="10"/>
  <c r="R305" i="10"/>
  <c r="R202" i="10"/>
  <c r="U59" i="10"/>
  <c r="E60" i="10"/>
  <c r="R280" i="10"/>
  <c r="R316" i="10"/>
  <c r="R171" i="10"/>
  <c r="R277" i="10"/>
  <c r="R174" i="10"/>
  <c r="R294" i="10"/>
  <c r="R207" i="10"/>
  <c r="R288" i="10"/>
  <c r="I59" i="10"/>
  <c r="S59" i="10"/>
  <c r="D60" i="8"/>
  <c r="K59" i="8"/>
  <c r="N59" i="8"/>
  <c r="O59" i="8"/>
  <c r="P59" i="8"/>
  <c r="M59" i="8"/>
  <c r="S59" i="8"/>
  <c r="G59" i="8"/>
  <c r="Q59" i="8"/>
  <c r="L59" i="8"/>
  <c r="H59" i="8"/>
  <c r="I59" i="8"/>
  <c r="J59" i="8"/>
  <c r="E59" i="8"/>
  <c r="F59" i="8"/>
  <c r="R59" i="8"/>
  <c r="U270" i="10"/>
  <c r="U166" i="10"/>
  <c r="R321" i="10"/>
  <c r="S270" i="10"/>
  <c r="S166" i="10"/>
  <c r="F58" i="9"/>
  <c r="R58" i="9"/>
  <c r="N58" i="9"/>
  <c r="S58" i="9"/>
  <c r="D59" i="9"/>
  <c r="P58" i="9"/>
  <c r="O58" i="9"/>
  <c r="K58" i="9"/>
  <c r="G58" i="9"/>
  <c r="I58" i="9"/>
  <c r="L58" i="9"/>
  <c r="E58" i="9"/>
  <c r="Q58" i="9"/>
  <c r="H58" i="9"/>
  <c r="J58" i="9"/>
  <c r="M58" i="9"/>
  <c r="Q322" i="10"/>
  <c r="C62" i="8"/>
  <c r="P328" i="10"/>
  <c r="P329" i="10"/>
  <c r="P331" i="10"/>
  <c r="T270" i="10"/>
  <c r="T166" i="10"/>
  <c r="Q326" i="10"/>
  <c r="Q325" i="10"/>
  <c r="Q327" i="10" l="1"/>
  <c r="C79" i="7"/>
  <c r="D67" i="7"/>
  <c r="Q66" i="7"/>
  <c r="E66" i="7"/>
  <c r="H66" i="7"/>
  <c r="O66" i="7"/>
  <c r="L66" i="7"/>
  <c r="J66" i="7"/>
  <c r="K66" i="7"/>
  <c r="M66" i="7"/>
  <c r="R66" i="7"/>
  <c r="G66" i="7"/>
  <c r="I66" i="7"/>
  <c r="S66" i="7"/>
  <c r="F66" i="7"/>
  <c r="N66" i="7"/>
  <c r="P66" i="7"/>
  <c r="M61" i="5"/>
  <c r="K61" i="5"/>
  <c r="C62" i="5"/>
  <c r="I61" i="5"/>
  <c r="E61" i="5"/>
  <c r="O61" i="5"/>
  <c r="S61" i="5"/>
  <c r="H61" i="5"/>
  <c r="F61" i="5"/>
  <c r="J61" i="5"/>
  <c r="Q61" i="5"/>
  <c r="R61" i="5"/>
  <c r="N61" i="5"/>
  <c r="P61" i="5"/>
  <c r="G61" i="5"/>
  <c r="L61" i="5"/>
  <c r="D61" i="8"/>
  <c r="F60" i="8"/>
  <c r="O60" i="8"/>
  <c r="J60" i="8"/>
  <c r="L60" i="8"/>
  <c r="P60" i="8"/>
  <c r="M60" i="8"/>
  <c r="K60" i="8"/>
  <c r="G60" i="8"/>
  <c r="N60" i="8"/>
  <c r="R60" i="8"/>
  <c r="I60" i="8"/>
  <c r="S60" i="8"/>
  <c r="Q60" i="8"/>
  <c r="E60" i="8"/>
  <c r="H60" i="8"/>
  <c r="R322" i="10"/>
  <c r="S271" i="10"/>
  <c r="S167" i="10"/>
  <c r="R325" i="10"/>
  <c r="R326" i="10"/>
  <c r="L59" i="9"/>
  <c r="D60" i="9"/>
  <c r="F59" i="9"/>
  <c r="G59" i="9"/>
  <c r="Q59" i="9"/>
  <c r="R59" i="9"/>
  <c r="K59" i="9"/>
  <c r="O59" i="9"/>
  <c r="M59" i="9"/>
  <c r="E59" i="9"/>
  <c r="N59" i="9"/>
  <c r="S59" i="9"/>
  <c r="I59" i="9"/>
  <c r="H59" i="9"/>
  <c r="J59" i="9"/>
  <c r="P59" i="9"/>
  <c r="S177" i="10"/>
  <c r="S193" i="10"/>
  <c r="S209" i="10"/>
  <c r="S282" i="10"/>
  <c r="S298" i="10"/>
  <c r="S314" i="10"/>
  <c r="R60" i="10"/>
  <c r="S178" i="10"/>
  <c r="S194" i="10"/>
  <c r="S210" i="10"/>
  <c r="S283" i="10"/>
  <c r="S299" i="10"/>
  <c r="S315" i="10"/>
  <c r="K60" i="10"/>
  <c r="S191" i="10"/>
  <c r="S280" i="10"/>
  <c r="S312" i="10"/>
  <c r="S192" i="10"/>
  <c r="S281" i="10"/>
  <c r="S313" i="10"/>
  <c r="S196" i="10"/>
  <c r="S285" i="10"/>
  <c r="S317" i="10"/>
  <c r="S276" i="10"/>
  <c r="S284" i="10"/>
  <c r="S179" i="10"/>
  <c r="S203" i="10"/>
  <c r="S181" i="10"/>
  <c r="S197" i="10"/>
  <c r="S213" i="10"/>
  <c r="S286" i="10"/>
  <c r="S302" i="10"/>
  <c r="S318" i="10"/>
  <c r="I60" i="10"/>
  <c r="S182" i="10"/>
  <c r="S198" i="10"/>
  <c r="S214" i="10"/>
  <c r="S287" i="10"/>
  <c r="S303" i="10"/>
  <c r="E61" i="10"/>
  <c r="S60" i="10"/>
  <c r="S199" i="10"/>
  <c r="S288" i="10"/>
  <c r="S168" i="10"/>
  <c r="S200" i="10"/>
  <c r="S289" i="10"/>
  <c r="S172" i="10"/>
  <c r="S204" i="10"/>
  <c r="S293" i="10"/>
  <c r="J60" i="10"/>
  <c r="S308" i="10"/>
  <c r="S316" i="10"/>
  <c r="S211" i="10"/>
  <c r="S171" i="10"/>
  <c r="S169" i="10"/>
  <c r="S201" i="10"/>
  <c r="S290" i="10"/>
  <c r="U60" i="10"/>
  <c r="S186" i="10"/>
  <c r="S275" i="10"/>
  <c r="S307" i="10"/>
  <c r="S175" i="10"/>
  <c r="S296" i="10"/>
  <c r="S208" i="10"/>
  <c r="S180" i="10"/>
  <c r="S301" i="10"/>
  <c r="G60" i="10"/>
  <c r="S300" i="10"/>
  <c r="S185" i="10"/>
  <c r="S306" i="10"/>
  <c r="S202" i="10"/>
  <c r="M60" i="10"/>
  <c r="S176" i="10"/>
  <c r="S212" i="10"/>
  <c r="Q60" i="10"/>
  <c r="S189" i="10"/>
  <c r="S310" i="10"/>
  <c r="S206" i="10"/>
  <c r="L60" i="10"/>
  <c r="S184" i="10"/>
  <c r="S277" i="10"/>
  <c r="H60" i="10"/>
  <c r="S173" i="10"/>
  <c r="S205" i="10"/>
  <c r="S294" i="10"/>
  <c r="N60" i="10"/>
  <c r="S190" i="10"/>
  <c r="S279" i="10"/>
  <c r="S311" i="10"/>
  <c r="S183" i="10"/>
  <c r="S304" i="10"/>
  <c r="S273" i="10"/>
  <c r="S188" i="10"/>
  <c r="S309" i="10"/>
  <c r="S195" i="10"/>
  <c r="P60" i="10"/>
  <c r="S274" i="10"/>
  <c r="S170" i="10"/>
  <c r="S291" i="10"/>
  <c r="S207" i="10"/>
  <c r="S297" i="10"/>
  <c r="O60" i="10"/>
  <c r="S292" i="10"/>
  <c r="S278" i="10"/>
  <c r="S174" i="10"/>
  <c r="S295" i="10"/>
  <c r="S272" i="10"/>
  <c r="S305" i="10"/>
  <c r="S187" i="10"/>
  <c r="T60" i="10"/>
  <c r="T271" i="10"/>
  <c r="T167" i="10"/>
  <c r="U167" i="10"/>
  <c r="U271" i="10"/>
  <c r="S321" i="10"/>
  <c r="Q328" i="10"/>
  <c r="Q331" i="10"/>
  <c r="Q329" i="10"/>
  <c r="C63" i="8"/>
  <c r="R60" i="6"/>
  <c r="N60" i="6"/>
  <c r="S60" i="6"/>
  <c r="P60" i="6"/>
  <c r="I60" i="6"/>
  <c r="K60" i="6"/>
  <c r="L60" i="6"/>
  <c r="O60" i="6"/>
  <c r="H60" i="6"/>
  <c r="F60" i="6"/>
  <c r="Q60" i="6"/>
  <c r="J60" i="6"/>
  <c r="E60" i="6"/>
  <c r="G60" i="6"/>
  <c r="D61" i="6"/>
  <c r="M60" i="6"/>
  <c r="C63" i="5" l="1"/>
  <c r="F62" i="5"/>
  <c r="G62" i="5"/>
  <c r="J62" i="5"/>
  <c r="H62" i="5"/>
  <c r="S62" i="5"/>
  <c r="N62" i="5"/>
  <c r="E62" i="5"/>
  <c r="M62" i="5"/>
  <c r="Q62" i="5"/>
  <c r="I62" i="5"/>
  <c r="L62" i="5"/>
  <c r="R62" i="5"/>
  <c r="K62" i="5"/>
  <c r="P62" i="5"/>
  <c r="O62" i="5"/>
  <c r="D68" i="7"/>
  <c r="Q67" i="7"/>
  <c r="S67" i="7"/>
  <c r="H67" i="7"/>
  <c r="K67" i="7"/>
  <c r="R67" i="7"/>
  <c r="I67" i="7"/>
  <c r="J67" i="7"/>
  <c r="P67" i="7"/>
  <c r="O67" i="7"/>
  <c r="F67" i="7"/>
  <c r="N67" i="7"/>
  <c r="E67" i="7"/>
  <c r="L67" i="7"/>
  <c r="M67" i="7"/>
  <c r="G67" i="7"/>
  <c r="C80" i="7"/>
  <c r="S326" i="10"/>
  <c r="R327" i="10"/>
  <c r="C64" i="8"/>
  <c r="T168" i="10"/>
  <c r="T272" i="10"/>
  <c r="U168" i="10"/>
  <c r="U272" i="10"/>
  <c r="T321" i="10"/>
  <c r="N60" i="9"/>
  <c r="J60" i="9"/>
  <c r="Q60" i="9"/>
  <c r="H60" i="9"/>
  <c r="M60" i="9"/>
  <c r="D61" i="9"/>
  <c r="F60" i="9"/>
  <c r="R60" i="9"/>
  <c r="E60" i="9"/>
  <c r="O60" i="9"/>
  <c r="I60" i="9"/>
  <c r="K60" i="9"/>
  <c r="S60" i="9"/>
  <c r="P60" i="9"/>
  <c r="G60" i="9"/>
  <c r="L60" i="9"/>
  <c r="E61" i="6"/>
  <c r="D62" i="6"/>
  <c r="F61" i="6"/>
  <c r="R61" i="6"/>
  <c r="I61" i="6"/>
  <c r="S61" i="6"/>
  <c r="L61" i="6"/>
  <c r="K61" i="6"/>
  <c r="G61" i="6"/>
  <c r="M61" i="6"/>
  <c r="N61" i="6"/>
  <c r="H61" i="6"/>
  <c r="P61" i="6"/>
  <c r="J61" i="6"/>
  <c r="Q61" i="6"/>
  <c r="O61" i="6"/>
  <c r="S322" i="10"/>
  <c r="R328" i="10"/>
  <c r="R329" i="10"/>
  <c r="R331" i="10"/>
  <c r="S325" i="10"/>
  <c r="T175" i="10"/>
  <c r="T191" i="10"/>
  <c r="T207" i="10"/>
  <c r="T281" i="10"/>
  <c r="T297" i="10"/>
  <c r="T313" i="10"/>
  <c r="E62" i="10"/>
  <c r="T180" i="10"/>
  <c r="T196" i="10"/>
  <c r="T212" i="10"/>
  <c r="T286" i="10"/>
  <c r="T302" i="10"/>
  <c r="T318" i="10"/>
  <c r="L61" i="10"/>
  <c r="T193" i="10"/>
  <c r="T283" i="10"/>
  <c r="T315" i="10"/>
  <c r="T194" i="10"/>
  <c r="T284" i="10"/>
  <c r="T316" i="10"/>
  <c r="T198" i="10"/>
  <c r="T288" i="10"/>
  <c r="N61" i="10"/>
  <c r="T311" i="10"/>
  <c r="T287" i="10"/>
  <c r="T303" i="10"/>
  <c r="T205" i="10"/>
  <c r="T179" i="10"/>
  <c r="T195" i="10"/>
  <c r="T211" i="10"/>
  <c r="T285" i="10"/>
  <c r="T301" i="10"/>
  <c r="T317" i="10"/>
  <c r="U61" i="10"/>
  <c r="T184" i="10"/>
  <c r="T200" i="10"/>
  <c r="T274" i="10"/>
  <c r="T290" i="10"/>
  <c r="T306" i="10"/>
  <c r="H61" i="10"/>
  <c r="T169" i="10"/>
  <c r="T201" i="10"/>
  <c r="T291" i="10"/>
  <c r="T170" i="10"/>
  <c r="T202" i="10"/>
  <c r="T292" i="10"/>
  <c r="T174" i="10"/>
  <c r="T206" i="10"/>
  <c r="T296" i="10"/>
  <c r="O61" i="10"/>
  <c r="T61" i="10"/>
  <c r="J61" i="10"/>
  <c r="M61" i="10"/>
  <c r="T295" i="10"/>
  <c r="T183" i="10"/>
  <c r="T273" i="10"/>
  <c r="T305" i="10"/>
  <c r="T172" i="10"/>
  <c r="T204" i="10"/>
  <c r="T294" i="10"/>
  <c r="I61" i="10"/>
  <c r="T209" i="10"/>
  <c r="T178" i="10"/>
  <c r="T300" i="10"/>
  <c r="T214" i="10"/>
  <c r="T189" i="10"/>
  <c r="T181" i="10"/>
  <c r="K61" i="10"/>
  <c r="T289" i="10"/>
  <c r="T188" i="10"/>
  <c r="T310" i="10"/>
  <c r="T299" i="10"/>
  <c r="T182" i="10"/>
  <c r="G61" i="10"/>
  <c r="T203" i="10"/>
  <c r="P61" i="10"/>
  <c r="T282" i="10"/>
  <c r="T307" i="10"/>
  <c r="T190" i="10"/>
  <c r="T197" i="10"/>
  <c r="T187" i="10"/>
  <c r="T277" i="10"/>
  <c r="T309" i="10"/>
  <c r="T176" i="10"/>
  <c r="T208" i="10"/>
  <c r="T298" i="10"/>
  <c r="R61" i="10"/>
  <c r="T275" i="10"/>
  <c r="T186" i="10"/>
  <c r="T308" i="10"/>
  <c r="T280" i="10"/>
  <c r="T279" i="10"/>
  <c r="T213" i="10"/>
  <c r="T199" i="10"/>
  <c r="S61" i="10"/>
  <c r="T278" i="10"/>
  <c r="T177" i="10"/>
  <c r="T210" i="10"/>
  <c r="T304" i="10"/>
  <c r="Q61" i="10"/>
  <c r="T171" i="10"/>
  <c r="T293" i="10"/>
  <c r="T192" i="10"/>
  <c r="T314" i="10"/>
  <c r="T185" i="10"/>
  <c r="T276" i="10"/>
  <c r="T312" i="10"/>
  <c r="T173" i="10"/>
  <c r="D62" i="8"/>
  <c r="N61" i="8"/>
  <c r="K61" i="8"/>
  <c r="P61" i="8"/>
  <c r="S61" i="8"/>
  <c r="J61" i="8"/>
  <c r="Q61" i="8"/>
  <c r="O61" i="8"/>
  <c r="L61" i="8"/>
  <c r="H61" i="8"/>
  <c r="M61" i="8"/>
  <c r="I61" i="8"/>
  <c r="F61" i="8"/>
  <c r="E61" i="8"/>
  <c r="R61" i="8"/>
  <c r="G61" i="8"/>
  <c r="S327" i="10" l="1"/>
  <c r="C81" i="7"/>
  <c r="D69" i="7"/>
  <c r="J68" i="7"/>
  <c r="S68" i="7"/>
  <c r="O68" i="7"/>
  <c r="H68" i="7"/>
  <c r="Q68" i="7"/>
  <c r="M68" i="7"/>
  <c r="I68" i="7"/>
  <c r="E68" i="7"/>
  <c r="R68" i="7"/>
  <c r="K68" i="7"/>
  <c r="L68" i="7"/>
  <c r="F68" i="7"/>
  <c r="G68" i="7"/>
  <c r="P68" i="7"/>
  <c r="N68" i="7"/>
  <c r="C64" i="5"/>
  <c r="J63" i="5"/>
  <c r="L63" i="5"/>
  <c r="R63" i="5"/>
  <c r="F63" i="5"/>
  <c r="M63" i="5"/>
  <c r="O63" i="5"/>
  <c r="H63" i="5"/>
  <c r="G63" i="5"/>
  <c r="I63" i="5"/>
  <c r="P63" i="5"/>
  <c r="K63" i="5"/>
  <c r="E63" i="5"/>
  <c r="Q63" i="5"/>
  <c r="N63" i="5"/>
  <c r="S63" i="5"/>
  <c r="U273" i="10"/>
  <c r="U169" i="10"/>
  <c r="U321" i="10"/>
  <c r="T325" i="10"/>
  <c r="T322" i="10"/>
  <c r="S328" i="10"/>
  <c r="S329" i="10"/>
  <c r="S331" i="10"/>
  <c r="F62" i="6"/>
  <c r="S62" i="6"/>
  <c r="Q62" i="6"/>
  <c r="J62" i="6"/>
  <c r="D63" i="6"/>
  <c r="R62" i="6"/>
  <c r="L62" i="6"/>
  <c r="E62" i="6"/>
  <c r="O62" i="6"/>
  <c r="G62" i="6"/>
  <c r="H62" i="6"/>
  <c r="K62" i="6"/>
  <c r="I62" i="6"/>
  <c r="N62" i="6"/>
  <c r="M62" i="6"/>
  <c r="P62" i="6"/>
  <c r="L61" i="9"/>
  <c r="N61" i="9"/>
  <c r="R61" i="9"/>
  <c r="I61" i="9"/>
  <c r="Q61" i="9"/>
  <c r="K61" i="9"/>
  <c r="J61" i="9"/>
  <c r="O61" i="9"/>
  <c r="D62" i="9"/>
  <c r="F61" i="9"/>
  <c r="P61" i="9"/>
  <c r="G61" i="9"/>
  <c r="E61" i="9"/>
  <c r="H61" i="9"/>
  <c r="M61" i="9"/>
  <c r="S61" i="9"/>
  <c r="T326" i="10"/>
  <c r="D63" i="8"/>
  <c r="I62" i="8"/>
  <c r="S62" i="8"/>
  <c r="P62" i="8"/>
  <c r="H62" i="8"/>
  <c r="M62" i="8"/>
  <c r="G62" i="8"/>
  <c r="J62" i="8"/>
  <c r="K62" i="8"/>
  <c r="N62" i="8"/>
  <c r="L62" i="8"/>
  <c r="O62" i="8"/>
  <c r="E62" i="8"/>
  <c r="F62" i="8"/>
  <c r="Q62" i="8"/>
  <c r="R62" i="8"/>
  <c r="U190" i="10"/>
  <c r="N62" i="10"/>
  <c r="U188" i="10"/>
  <c r="U176" i="10"/>
  <c r="K62" i="10"/>
  <c r="U192" i="10"/>
  <c r="I62" i="10"/>
  <c r="U194" i="10"/>
  <c r="U170" i="10"/>
  <c r="U209" i="10"/>
  <c r="U171" i="10"/>
  <c r="O62" i="10"/>
  <c r="U213" i="10"/>
  <c r="U62" i="10"/>
  <c r="U274" i="10" s="1"/>
  <c r="U196" i="10"/>
  <c r="U212" i="10"/>
  <c r="H62" i="10"/>
  <c r="U208" i="10"/>
  <c r="U185" i="10"/>
  <c r="L62" i="10"/>
  <c r="U197" i="10"/>
  <c r="U202" i="10"/>
  <c r="T62" i="10"/>
  <c r="U174" i="10"/>
  <c r="U186" i="10"/>
  <c r="U200" i="10"/>
  <c r="U191" i="10"/>
  <c r="U211" i="10"/>
  <c r="U179" i="10"/>
  <c r="U177" i="10"/>
  <c r="U204" i="10"/>
  <c r="U203" i="10"/>
  <c r="U175" i="10"/>
  <c r="U205" i="10"/>
  <c r="U210" i="10"/>
  <c r="U181" i="10"/>
  <c r="G62" i="10"/>
  <c r="U201" i="10"/>
  <c r="U178" i="10"/>
  <c r="U206" i="10"/>
  <c r="P62" i="10"/>
  <c r="U187" i="10"/>
  <c r="U189" i="10"/>
  <c r="U214" i="10"/>
  <c r="U195" i="10"/>
  <c r="R62" i="10"/>
  <c r="U184" i="10"/>
  <c r="S62" i="10"/>
  <c r="J62" i="10"/>
  <c r="M62" i="10"/>
  <c r="U180" i="10"/>
  <c r="U198" i="10"/>
  <c r="U182" i="10"/>
  <c r="U207" i="10"/>
  <c r="U193" i="10"/>
  <c r="E63" i="10"/>
  <c r="U183" i="10"/>
  <c r="U173" i="10"/>
  <c r="Q62" i="10"/>
  <c r="U172" i="10"/>
  <c r="U199" i="10"/>
  <c r="C65" i="8"/>
  <c r="S64" i="5" l="1"/>
  <c r="M64" i="5"/>
  <c r="F64" i="5"/>
  <c r="K64" i="5"/>
  <c r="C65" i="5"/>
  <c r="Q64" i="5"/>
  <c r="G64" i="5"/>
  <c r="R64" i="5"/>
  <c r="E64" i="5"/>
  <c r="P64" i="5"/>
  <c r="H64" i="5"/>
  <c r="O64" i="5"/>
  <c r="J64" i="5"/>
  <c r="I64" i="5"/>
  <c r="N64" i="5"/>
  <c r="L64" i="5"/>
  <c r="D70" i="7"/>
  <c r="I69" i="7"/>
  <c r="S69" i="7"/>
  <c r="R69" i="7"/>
  <c r="P69" i="7"/>
  <c r="M69" i="7"/>
  <c r="Q69" i="7"/>
  <c r="G69" i="7"/>
  <c r="L69" i="7"/>
  <c r="K69" i="7"/>
  <c r="O69" i="7"/>
  <c r="J69" i="7"/>
  <c r="H69" i="7"/>
  <c r="E69" i="7"/>
  <c r="N69" i="7"/>
  <c r="F69" i="7"/>
  <c r="C82" i="7"/>
  <c r="T327" i="10"/>
  <c r="U327" i="10" s="1"/>
  <c r="U325" i="10"/>
  <c r="D64" i="8"/>
  <c r="R63" i="8"/>
  <c r="H63" i="8"/>
  <c r="G63" i="8"/>
  <c r="J63" i="8"/>
  <c r="S63" i="8"/>
  <c r="F63" i="8"/>
  <c r="P63" i="8"/>
  <c r="K63" i="8"/>
  <c r="N63" i="8"/>
  <c r="O63" i="8"/>
  <c r="Q63" i="8"/>
  <c r="E63" i="8"/>
  <c r="M63" i="8"/>
  <c r="L63" i="8"/>
  <c r="I63" i="8"/>
  <c r="T328" i="10"/>
  <c r="T331" i="10"/>
  <c r="T329" i="10"/>
  <c r="F346" i="10" s="1"/>
  <c r="C66" i="8"/>
  <c r="N63" i="10"/>
  <c r="E64" i="10"/>
  <c r="L63" i="10"/>
  <c r="S63" i="10"/>
  <c r="I63" i="10"/>
  <c r="R63" i="10"/>
  <c r="Q63" i="10"/>
  <c r="U63" i="10"/>
  <c r="U275" i="10" s="1"/>
  <c r="M63" i="10"/>
  <c r="P63" i="10"/>
  <c r="K63" i="10"/>
  <c r="G63" i="10"/>
  <c r="H63" i="10"/>
  <c r="T63" i="10"/>
  <c r="O63" i="10"/>
  <c r="J63" i="10"/>
  <c r="I62" i="9"/>
  <c r="E62" i="9"/>
  <c r="J62" i="9"/>
  <c r="P62" i="9"/>
  <c r="M62" i="9"/>
  <c r="H62" i="9"/>
  <c r="Q62" i="9"/>
  <c r="G62" i="9"/>
  <c r="R62" i="9"/>
  <c r="K62" i="9"/>
  <c r="D63" i="9"/>
  <c r="O62" i="9"/>
  <c r="S62" i="9"/>
  <c r="F62" i="9"/>
  <c r="N62" i="9"/>
  <c r="L62" i="9"/>
  <c r="D64" i="6"/>
  <c r="E63" i="6"/>
  <c r="G63" i="6"/>
  <c r="R63" i="6"/>
  <c r="J63" i="6"/>
  <c r="K63" i="6"/>
  <c r="P63" i="6"/>
  <c r="F63" i="6"/>
  <c r="O63" i="6"/>
  <c r="L63" i="6"/>
  <c r="N63" i="6"/>
  <c r="M63" i="6"/>
  <c r="Q63" i="6"/>
  <c r="S63" i="6"/>
  <c r="H63" i="6"/>
  <c r="I63" i="6"/>
  <c r="F347" i="10"/>
  <c r="P65" i="5" l="1"/>
  <c r="L65" i="5"/>
  <c r="J65" i="5"/>
  <c r="K65" i="5"/>
  <c r="C66" i="5"/>
  <c r="G65" i="5"/>
  <c r="S65" i="5"/>
  <c r="E65" i="5"/>
  <c r="O65" i="5"/>
  <c r="I65" i="5"/>
  <c r="H65" i="5"/>
  <c r="Q65" i="5"/>
  <c r="F65" i="5"/>
  <c r="R65" i="5"/>
  <c r="N65" i="5"/>
  <c r="M65" i="5"/>
  <c r="C83" i="7"/>
  <c r="D71" i="7"/>
  <c r="M70" i="7"/>
  <c r="O70" i="7"/>
  <c r="L70" i="7"/>
  <c r="I70" i="7"/>
  <c r="H70" i="7"/>
  <c r="N70" i="7"/>
  <c r="P70" i="7"/>
  <c r="E70" i="7"/>
  <c r="K70" i="7"/>
  <c r="Q70" i="7"/>
  <c r="R70" i="7"/>
  <c r="S70" i="7"/>
  <c r="F70" i="7"/>
  <c r="G70" i="7"/>
  <c r="J70" i="7"/>
  <c r="H354" i="10"/>
  <c r="P63" i="9"/>
  <c r="J63" i="9"/>
  <c r="M63" i="9"/>
  <c r="E63" i="9"/>
  <c r="L63" i="9"/>
  <c r="R63" i="9"/>
  <c r="D64" i="9"/>
  <c r="G63" i="9"/>
  <c r="K63" i="9"/>
  <c r="S63" i="9"/>
  <c r="N63" i="9"/>
  <c r="Q63" i="9"/>
  <c r="O63" i="9"/>
  <c r="I63" i="9"/>
  <c r="H63" i="9"/>
  <c r="F63" i="9"/>
  <c r="U64" i="10"/>
  <c r="U276" i="10" s="1"/>
  <c r="H64" i="10"/>
  <c r="L64" i="10"/>
  <c r="K64" i="10"/>
  <c r="G64" i="10"/>
  <c r="S64" i="10"/>
  <c r="I64" i="10"/>
  <c r="Q64" i="10"/>
  <c r="M64" i="10"/>
  <c r="J64" i="10"/>
  <c r="N64" i="10"/>
  <c r="P64" i="10"/>
  <c r="R64" i="10"/>
  <c r="T64" i="10"/>
  <c r="E65" i="10"/>
  <c r="O64" i="10"/>
  <c r="E64" i="6"/>
  <c r="Q64" i="6"/>
  <c r="L64" i="6"/>
  <c r="S64" i="6"/>
  <c r="G64" i="6"/>
  <c r="D65" i="6"/>
  <c r="R64" i="6"/>
  <c r="K64" i="6"/>
  <c r="H64" i="6"/>
  <c r="N64" i="6"/>
  <c r="O64" i="6"/>
  <c r="I64" i="6"/>
  <c r="F64" i="6"/>
  <c r="P64" i="6"/>
  <c r="M64" i="6"/>
  <c r="J64" i="6"/>
  <c r="D65" i="8"/>
  <c r="H64" i="8"/>
  <c r="E64" i="8"/>
  <c r="R64" i="8"/>
  <c r="F64" i="8"/>
  <c r="P64" i="8"/>
  <c r="L64" i="8"/>
  <c r="I64" i="8"/>
  <c r="G64" i="8"/>
  <c r="M64" i="8"/>
  <c r="J64" i="8"/>
  <c r="O64" i="8"/>
  <c r="S64" i="8"/>
  <c r="N64" i="8"/>
  <c r="K64" i="8"/>
  <c r="Q64" i="8"/>
  <c r="C67" i="8"/>
  <c r="C67" i="5" l="1"/>
  <c r="F66" i="5"/>
  <c r="H66" i="5"/>
  <c r="G66" i="5"/>
  <c r="I66" i="5"/>
  <c r="L66" i="5"/>
  <c r="R66" i="5"/>
  <c r="J66" i="5"/>
  <c r="O66" i="5"/>
  <c r="N66" i="5"/>
  <c r="M66" i="5"/>
  <c r="K66" i="5"/>
  <c r="S66" i="5"/>
  <c r="E66" i="5"/>
  <c r="Q66" i="5"/>
  <c r="P66" i="5"/>
  <c r="D72" i="7"/>
  <c r="I71" i="7"/>
  <c r="R71" i="7"/>
  <c r="Q71" i="7"/>
  <c r="J71" i="7"/>
  <c r="G71" i="7"/>
  <c r="E71" i="7"/>
  <c r="O71" i="7"/>
  <c r="K71" i="7"/>
  <c r="P71" i="7"/>
  <c r="H71" i="7"/>
  <c r="N71" i="7"/>
  <c r="L71" i="7"/>
  <c r="M71" i="7"/>
  <c r="F71" i="7"/>
  <c r="S71" i="7"/>
  <c r="C84" i="7"/>
  <c r="C68" i="8"/>
  <c r="S65" i="6"/>
  <c r="N65" i="6"/>
  <c r="L65" i="6"/>
  <c r="I65" i="6"/>
  <c r="H65" i="6"/>
  <c r="D66" i="6"/>
  <c r="P65" i="6"/>
  <c r="K65" i="6"/>
  <c r="J65" i="6"/>
  <c r="F65" i="6"/>
  <c r="E65" i="6"/>
  <c r="G65" i="6"/>
  <c r="M65" i="6"/>
  <c r="R65" i="6"/>
  <c r="Q65" i="6"/>
  <c r="O65" i="6"/>
  <c r="D66" i="8"/>
  <c r="Q65" i="8"/>
  <c r="R65" i="8"/>
  <c r="M65" i="8"/>
  <c r="E65" i="8"/>
  <c r="O65" i="8"/>
  <c r="N65" i="8"/>
  <c r="G65" i="8"/>
  <c r="I65" i="8"/>
  <c r="L65" i="8"/>
  <c r="F65" i="8"/>
  <c r="H65" i="8"/>
  <c r="J65" i="8"/>
  <c r="S65" i="8"/>
  <c r="P65" i="8"/>
  <c r="K65" i="8"/>
  <c r="N65" i="10"/>
  <c r="Q65" i="10"/>
  <c r="J65" i="10"/>
  <c r="T65" i="10"/>
  <c r="R65" i="10"/>
  <c r="L65" i="10"/>
  <c r="U65" i="10"/>
  <c r="U277" i="10" s="1"/>
  <c r="S65" i="10"/>
  <c r="K65" i="10"/>
  <c r="M65" i="10"/>
  <c r="E66" i="10"/>
  <c r="O65" i="10"/>
  <c r="I65" i="10"/>
  <c r="P65" i="10"/>
  <c r="G65" i="10"/>
  <c r="H65" i="10"/>
  <c r="Q64" i="9"/>
  <c r="J64" i="9"/>
  <c r="P64" i="9"/>
  <c r="G64" i="9"/>
  <c r="K64" i="9"/>
  <c r="H64" i="9"/>
  <c r="N64" i="9"/>
  <c r="L64" i="9"/>
  <c r="S64" i="9"/>
  <c r="M64" i="9"/>
  <c r="F64" i="9"/>
  <c r="E64" i="9"/>
  <c r="I64" i="9"/>
  <c r="O64" i="9"/>
  <c r="R64" i="9"/>
  <c r="D65" i="9"/>
  <c r="C85" i="7" l="1"/>
  <c r="D73" i="7"/>
  <c r="Q72" i="7"/>
  <c r="S72" i="7"/>
  <c r="F72" i="7"/>
  <c r="H72" i="7"/>
  <c r="R72" i="7"/>
  <c r="L72" i="7"/>
  <c r="E72" i="7"/>
  <c r="P72" i="7"/>
  <c r="J72" i="7"/>
  <c r="O72" i="7"/>
  <c r="K72" i="7"/>
  <c r="G72" i="7"/>
  <c r="I72" i="7"/>
  <c r="M72" i="7"/>
  <c r="N72" i="7"/>
  <c r="G67" i="5"/>
  <c r="L67" i="5"/>
  <c r="F67" i="5"/>
  <c r="J67" i="5"/>
  <c r="M67" i="5"/>
  <c r="S67" i="5"/>
  <c r="R67" i="5"/>
  <c r="O67" i="5"/>
  <c r="N67" i="5"/>
  <c r="H67" i="5"/>
  <c r="K67" i="5"/>
  <c r="Q67" i="5"/>
  <c r="I67" i="5"/>
  <c r="P67" i="5"/>
  <c r="C68" i="5"/>
  <c r="E67" i="5"/>
  <c r="R66" i="6"/>
  <c r="L66" i="6"/>
  <c r="O66" i="6"/>
  <c r="J66" i="6"/>
  <c r="H66" i="6"/>
  <c r="Q66" i="6"/>
  <c r="P66" i="6"/>
  <c r="G66" i="6"/>
  <c r="F66" i="6"/>
  <c r="S66" i="6"/>
  <c r="M66" i="6"/>
  <c r="D67" i="6"/>
  <c r="N66" i="6"/>
  <c r="E66" i="6"/>
  <c r="I66" i="6"/>
  <c r="K66" i="6"/>
  <c r="C69" i="8"/>
  <c r="Q66" i="10"/>
  <c r="K66" i="10"/>
  <c r="T66" i="10"/>
  <c r="N66" i="10"/>
  <c r="S66" i="10"/>
  <c r="H66" i="10"/>
  <c r="L66" i="10"/>
  <c r="I66" i="10"/>
  <c r="J66" i="10"/>
  <c r="R66" i="10"/>
  <c r="E67" i="10"/>
  <c r="U66" i="10"/>
  <c r="U278" i="10" s="1"/>
  <c r="O66" i="10"/>
  <c r="M66" i="10"/>
  <c r="P66" i="10"/>
  <c r="G66" i="10"/>
  <c r="D67" i="8"/>
  <c r="I66" i="8"/>
  <c r="L66" i="8"/>
  <c r="E66" i="8"/>
  <c r="J66" i="8"/>
  <c r="S66" i="8"/>
  <c r="H66" i="8"/>
  <c r="N66" i="8"/>
  <c r="M66" i="8"/>
  <c r="R66" i="8"/>
  <c r="O66" i="8"/>
  <c r="Q66" i="8"/>
  <c r="P66" i="8"/>
  <c r="G66" i="8"/>
  <c r="K66" i="8"/>
  <c r="F66" i="8"/>
  <c r="H65" i="9"/>
  <c r="S65" i="9"/>
  <c r="K65" i="9"/>
  <c r="M65" i="9"/>
  <c r="D66" i="9"/>
  <c r="E65" i="9"/>
  <c r="G65" i="9"/>
  <c r="L65" i="9"/>
  <c r="I65" i="9"/>
  <c r="F65" i="9"/>
  <c r="N65" i="9"/>
  <c r="O65" i="9"/>
  <c r="P65" i="9"/>
  <c r="R65" i="9"/>
  <c r="J65" i="9"/>
  <c r="Q65" i="9"/>
  <c r="O68" i="5" l="1"/>
  <c r="M68" i="5"/>
  <c r="F68" i="5"/>
  <c r="H68" i="5"/>
  <c r="Q68" i="5"/>
  <c r="K68" i="5"/>
  <c r="R68" i="5"/>
  <c r="E68" i="5"/>
  <c r="G68" i="5"/>
  <c r="L68" i="5"/>
  <c r="C69" i="5"/>
  <c r="I68" i="5"/>
  <c r="N68" i="5"/>
  <c r="J68" i="5"/>
  <c r="S68" i="5"/>
  <c r="P68" i="5"/>
  <c r="D74" i="7"/>
  <c r="S73" i="7"/>
  <c r="Q73" i="7"/>
  <c r="I73" i="7"/>
  <c r="H73" i="7"/>
  <c r="E73" i="7"/>
  <c r="R73" i="7"/>
  <c r="F73" i="7"/>
  <c r="J73" i="7"/>
  <c r="M73" i="7"/>
  <c r="O73" i="7"/>
  <c r="K73" i="7"/>
  <c r="P73" i="7"/>
  <c r="G73" i="7"/>
  <c r="L73" i="7"/>
  <c r="N73" i="7"/>
  <c r="C86" i="7"/>
  <c r="D68" i="8"/>
  <c r="F67" i="8"/>
  <c r="I67" i="8"/>
  <c r="K67" i="8"/>
  <c r="R67" i="8"/>
  <c r="S67" i="8"/>
  <c r="M67" i="8"/>
  <c r="J67" i="8"/>
  <c r="N67" i="8"/>
  <c r="L67" i="8"/>
  <c r="E67" i="8"/>
  <c r="O67" i="8"/>
  <c r="H67" i="8"/>
  <c r="P67" i="8"/>
  <c r="G67" i="8"/>
  <c r="Q67" i="8"/>
  <c r="S67" i="6"/>
  <c r="D68" i="6"/>
  <c r="H67" i="6"/>
  <c r="O67" i="6"/>
  <c r="J67" i="6"/>
  <c r="N67" i="6"/>
  <c r="Q67" i="6"/>
  <c r="I67" i="6"/>
  <c r="E67" i="6"/>
  <c r="P67" i="6"/>
  <c r="R67" i="6"/>
  <c r="K67" i="6"/>
  <c r="L67" i="6"/>
  <c r="G67" i="6"/>
  <c r="F67" i="6"/>
  <c r="M67" i="6"/>
  <c r="E68" i="10"/>
  <c r="N67" i="10"/>
  <c r="G67" i="10"/>
  <c r="P67" i="10"/>
  <c r="Q67" i="10"/>
  <c r="O67" i="10"/>
  <c r="U67" i="10"/>
  <c r="U279" i="10" s="1"/>
  <c r="L67" i="10"/>
  <c r="I67" i="10"/>
  <c r="R67" i="10"/>
  <c r="J67" i="10"/>
  <c r="K67" i="10"/>
  <c r="T67" i="10"/>
  <c r="S67" i="10"/>
  <c r="M67" i="10"/>
  <c r="H67" i="10"/>
  <c r="R66" i="9"/>
  <c r="K66" i="9"/>
  <c r="M66" i="9"/>
  <c r="D67" i="9"/>
  <c r="S66" i="9"/>
  <c r="H66" i="9"/>
  <c r="J66" i="9"/>
  <c r="F66" i="9"/>
  <c r="I66" i="9"/>
  <c r="P66" i="9"/>
  <c r="E66" i="9"/>
  <c r="O66" i="9"/>
  <c r="N66" i="9"/>
  <c r="G66" i="9"/>
  <c r="L66" i="9"/>
  <c r="Q66" i="9"/>
  <c r="C70" i="8"/>
  <c r="E69" i="5" l="1"/>
  <c r="Q69" i="5"/>
  <c r="J69" i="5"/>
  <c r="K69" i="5"/>
  <c r="C70" i="5"/>
  <c r="G69" i="5"/>
  <c r="S69" i="5"/>
  <c r="P69" i="5"/>
  <c r="I69" i="5"/>
  <c r="H69" i="5"/>
  <c r="O69" i="5"/>
  <c r="R69" i="5"/>
  <c r="N69" i="5"/>
  <c r="M69" i="5"/>
  <c r="L69" i="5"/>
  <c r="F69" i="5"/>
  <c r="C87" i="7"/>
  <c r="D75" i="7"/>
  <c r="E74" i="7"/>
  <c r="G74" i="7"/>
  <c r="I74" i="7"/>
  <c r="J74" i="7"/>
  <c r="S74" i="7"/>
  <c r="H74" i="7"/>
  <c r="N74" i="7"/>
  <c r="M74" i="7"/>
  <c r="R74" i="7"/>
  <c r="K74" i="7"/>
  <c r="Q74" i="7"/>
  <c r="O74" i="7"/>
  <c r="L74" i="7"/>
  <c r="F74" i="7"/>
  <c r="P74" i="7"/>
  <c r="N68" i="10"/>
  <c r="O68" i="10"/>
  <c r="K68" i="10"/>
  <c r="M68" i="10"/>
  <c r="Q68" i="10"/>
  <c r="L68" i="10"/>
  <c r="I68" i="10"/>
  <c r="R68" i="10"/>
  <c r="P68" i="10"/>
  <c r="T68" i="10"/>
  <c r="E69" i="10"/>
  <c r="S68" i="10"/>
  <c r="G68" i="10"/>
  <c r="J68" i="10"/>
  <c r="U68" i="10"/>
  <c r="U280" i="10" s="1"/>
  <c r="H68" i="10"/>
  <c r="P67" i="9"/>
  <c r="D68" i="9"/>
  <c r="Q67" i="9"/>
  <c r="E67" i="9"/>
  <c r="I67" i="9"/>
  <c r="M67" i="9"/>
  <c r="G67" i="9"/>
  <c r="H67" i="9"/>
  <c r="K67" i="9"/>
  <c r="F67" i="9"/>
  <c r="O67" i="9"/>
  <c r="N67" i="9"/>
  <c r="J67" i="9"/>
  <c r="R67" i="9"/>
  <c r="L67" i="9"/>
  <c r="S67" i="9"/>
  <c r="L68" i="6"/>
  <c r="N68" i="6"/>
  <c r="F68" i="6"/>
  <c r="S68" i="6"/>
  <c r="E68" i="6"/>
  <c r="I68" i="6"/>
  <c r="M68" i="6"/>
  <c r="R68" i="6"/>
  <c r="Q68" i="6"/>
  <c r="K68" i="6"/>
  <c r="O68" i="6"/>
  <c r="J68" i="6"/>
  <c r="G68" i="6"/>
  <c r="H68" i="6"/>
  <c r="P68" i="6"/>
  <c r="D69" i="6"/>
  <c r="C71" i="8"/>
  <c r="D69" i="8"/>
  <c r="K68" i="8"/>
  <c r="M68" i="8"/>
  <c r="P68" i="8"/>
  <c r="J68" i="8"/>
  <c r="R68" i="8"/>
  <c r="G68" i="8"/>
  <c r="E68" i="8"/>
  <c r="I68" i="8"/>
  <c r="S68" i="8"/>
  <c r="F68" i="8"/>
  <c r="Q68" i="8"/>
  <c r="O68" i="8"/>
  <c r="L68" i="8"/>
  <c r="H68" i="8"/>
  <c r="N68" i="8"/>
  <c r="C71" i="5" l="1"/>
  <c r="R70" i="5"/>
  <c r="G70" i="5"/>
  <c r="L70" i="5"/>
  <c r="N70" i="5"/>
  <c r="F70" i="5"/>
  <c r="O70" i="5"/>
  <c r="Q70" i="5"/>
  <c r="J70" i="5"/>
  <c r="M70" i="5"/>
  <c r="P70" i="5"/>
  <c r="H70" i="5"/>
  <c r="K70" i="5"/>
  <c r="S70" i="5"/>
  <c r="I70" i="5"/>
  <c r="E70" i="5"/>
  <c r="D76" i="7"/>
  <c r="N75" i="7"/>
  <c r="G75" i="7"/>
  <c r="P75" i="7"/>
  <c r="S75" i="7"/>
  <c r="R75" i="7"/>
  <c r="M75" i="7"/>
  <c r="I75" i="7"/>
  <c r="E75" i="7"/>
  <c r="H75" i="7"/>
  <c r="L75" i="7"/>
  <c r="O75" i="7"/>
  <c r="Q75" i="7"/>
  <c r="J75" i="7"/>
  <c r="F75" i="7"/>
  <c r="K75" i="7"/>
  <c r="C88" i="7"/>
  <c r="D70" i="8"/>
  <c r="F69" i="8"/>
  <c r="I69" i="8"/>
  <c r="P69" i="8"/>
  <c r="M69" i="8"/>
  <c r="K69" i="8"/>
  <c r="R69" i="8"/>
  <c r="L69" i="8"/>
  <c r="N69" i="8"/>
  <c r="S69" i="8"/>
  <c r="H69" i="8"/>
  <c r="Q69" i="8"/>
  <c r="G69" i="8"/>
  <c r="O69" i="8"/>
  <c r="E69" i="8"/>
  <c r="J69" i="8"/>
  <c r="M69" i="6"/>
  <c r="R69" i="6"/>
  <c r="Q69" i="6"/>
  <c r="G69" i="6"/>
  <c r="N69" i="6"/>
  <c r="P69" i="6"/>
  <c r="K69" i="6"/>
  <c r="F69" i="6"/>
  <c r="J69" i="6"/>
  <c r="D70" i="6"/>
  <c r="O69" i="6"/>
  <c r="S69" i="6"/>
  <c r="L69" i="6"/>
  <c r="H69" i="6"/>
  <c r="E69" i="6"/>
  <c r="I69" i="6"/>
  <c r="S69" i="10"/>
  <c r="H69" i="10"/>
  <c r="G69" i="10"/>
  <c r="T69" i="10"/>
  <c r="P69" i="10"/>
  <c r="N69" i="10"/>
  <c r="O69" i="10"/>
  <c r="U69" i="10"/>
  <c r="U281" i="10" s="1"/>
  <c r="I69" i="10"/>
  <c r="K69" i="10"/>
  <c r="L69" i="10"/>
  <c r="J69" i="10"/>
  <c r="M69" i="10"/>
  <c r="Q69" i="10"/>
  <c r="E70" i="10"/>
  <c r="R69" i="10"/>
  <c r="L68" i="9"/>
  <c r="N68" i="9"/>
  <c r="M68" i="9"/>
  <c r="R68" i="9"/>
  <c r="K68" i="9"/>
  <c r="D69" i="9"/>
  <c r="P68" i="9"/>
  <c r="F68" i="9"/>
  <c r="E68" i="9"/>
  <c r="J68" i="9"/>
  <c r="H68" i="9"/>
  <c r="G68" i="9"/>
  <c r="I68" i="9"/>
  <c r="S68" i="9"/>
  <c r="Q68" i="9"/>
  <c r="O68" i="9"/>
  <c r="C72" i="8"/>
  <c r="C89" i="7" l="1"/>
  <c r="D77" i="7"/>
  <c r="J76" i="7"/>
  <c r="P76" i="7"/>
  <c r="G76" i="7"/>
  <c r="S76" i="7"/>
  <c r="I76" i="7"/>
  <c r="F76" i="7"/>
  <c r="O76" i="7"/>
  <c r="H76" i="7"/>
  <c r="R76" i="7"/>
  <c r="Q76" i="7"/>
  <c r="L76" i="7"/>
  <c r="E76" i="7"/>
  <c r="K76" i="7"/>
  <c r="N76" i="7"/>
  <c r="M76" i="7"/>
  <c r="C72" i="5"/>
  <c r="O71" i="5"/>
  <c r="K71" i="5"/>
  <c r="P71" i="5"/>
  <c r="M71" i="5"/>
  <c r="R71" i="5"/>
  <c r="G71" i="5"/>
  <c r="J71" i="5"/>
  <c r="Q71" i="5"/>
  <c r="S71" i="5"/>
  <c r="H71" i="5"/>
  <c r="N71" i="5"/>
  <c r="E71" i="5"/>
  <c r="L71" i="5"/>
  <c r="I71" i="5"/>
  <c r="F71" i="5"/>
  <c r="C73" i="8"/>
  <c r="Q70" i="10"/>
  <c r="O70" i="10"/>
  <c r="N70" i="10"/>
  <c r="U70" i="10"/>
  <c r="U282" i="10" s="1"/>
  <c r="I70" i="10"/>
  <c r="R70" i="10"/>
  <c r="P70" i="10"/>
  <c r="J70" i="10"/>
  <c r="K70" i="10"/>
  <c r="E71" i="10"/>
  <c r="L70" i="10"/>
  <c r="H70" i="10"/>
  <c r="T70" i="10"/>
  <c r="M70" i="10"/>
  <c r="S70" i="10"/>
  <c r="G70" i="10"/>
  <c r="D70" i="9"/>
  <c r="N69" i="9"/>
  <c r="K69" i="9"/>
  <c r="P69" i="9"/>
  <c r="J69" i="9"/>
  <c r="I69" i="9"/>
  <c r="Q69" i="9"/>
  <c r="M69" i="9"/>
  <c r="E69" i="9"/>
  <c r="R69" i="9"/>
  <c r="G69" i="9"/>
  <c r="H69" i="9"/>
  <c r="S69" i="9"/>
  <c r="L69" i="9"/>
  <c r="O69" i="9"/>
  <c r="F69" i="9"/>
  <c r="M70" i="6"/>
  <c r="O70" i="6"/>
  <c r="D71" i="6"/>
  <c r="K70" i="6"/>
  <c r="S70" i="6"/>
  <c r="L70" i="6"/>
  <c r="Q70" i="6"/>
  <c r="E70" i="6"/>
  <c r="I70" i="6"/>
  <c r="J70" i="6"/>
  <c r="G70" i="6"/>
  <c r="N70" i="6"/>
  <c r="R70" i="6"/>
  <c r="F70" i="6"/>
  <c r="H70" i="6"/>
  <c r="P70" i="6"/>
  <c r="D71" i="8"/>
  <c r="E70" i="8"/>
  <c r="M70" i="8"/>
  <c r="O70" i="8"/>
  <c r="H70" i="8"/>
  <c r="F70" i="8"/>
  <c r="R70" i="8"/>
  <c r="P70" i="8"/>
  <c r="K70" i="8"/>
  <c r="J70" i="8"/>
  <c r="N70" i="8"/>
  <c r="S70" i="8"/>
  <c r="Q70" i="8"/>
  <c r="I70" i="8"/>
  <c r="G70" i="8"/>
  <c r="L70" i="8"/>
  <c r="C73" i="5" l="1"/>
  <c r="G72" i="5"/>
  <c r="O72" i="5"/>
  <c r="I72" i="5"/>
  <c r="E72" i="5"/>
  <c r="L72" i="5"/>
  <c r="N72" i="5"/>
  <c r="S72" i="5"/>
  <c r="K72" i="5"/>
  <c r="H72" i="5"/>
  <c r="Q72" i="5"/>
  <c r="J72" i="5"/>
  <c r="R72" i="5"/>
  <c r="F72" i="5"/>
  <c r="P72" i="5"/>
  <c r="M72" i="5"/>
  <c r="D78" i="7"/>
  <c r="P77" i="7"/>
  <c r="E77" i="7"/>
  <c r="M77" i="7"/>
  <c r="R77" i="7"/>
  <c r="N77" i="7"/>
  <c r="K77" i="7"/>
  <c r="F77" i="7"/>
  <c r="S77" i="7"/>
  <c r="Q77" i="7"/>
  <c r="L77" i="7"/>
  <c r="O77" i="7"/>
  <c r="H77" i="7"/>
  <c r="J77" i="7"/>
  <c r="G77" i="7"/>
  <c r="I77" i="7"/>
  <c r="C90" i="7"/>
  <c r="D72" i="8"/>
  <c r="P71" i="8"/>
  <c r="M71" i="8"/>
  <c r="O71" i="8"/>
  <c r="L71" i="8"/>
  <c r="N71" i="8"/>
  <c r="J71" i="8"/>
  <c r="F71" i="8"/>
  <c r="I71" i="8"/>
  <c r="H71" i="8"/>
  <c r="Q71" i="8"/>
  <c r="E71" i="8"/>
  <c r="R71" i="8"/>
  <c r="S71" i="8"/>
  <c r="G71" i="8"/>
  <c r="K71" i="8"/>
  <c r="S70" i="9"/>
  <c r="M70" i="9"/>
  <c r="D71" i="9"/>
  <c r="Q70" i="9"/>
  <c r="G70" i="9"/>
  <c r="R70" i="9"/>
  <c r="J70" i="9"/>
  <c r="I70" i="9"/>
  <c r="E70" i="9"/>
  <c r="F70" i="9"/>
  <c r="N70" i="9"/>
  <c r="K70" i="9"/>
  <c r="O70" i="9"/>
  <c r="L70" i="9"/>
  <c r="H70" i="9"/>
  <c r="P70" i="9"/>
  <c r="G71" i="6"/>
  <c r="R71" i="6"/>
  <c r="L71" i="6"/>
  <c r="I71" i="6"/>
  <c r="M71" i="6"/>
  <c r="K71" i="6"/>
  <c r="J71" i="6"/>
  <c r="O71" i="6"/>
  <c r="N71" i="6"/>
  <c r="E71" i="6"/>
  <c r="S71" i="6"/>
  <c r="Q71" i="6"/>
  <c r="F71" i="6"/>
  <c r="D72" i="6"/>
  <c r="P71" i="6"/>
  <c r="H71" i="6"/>
  <c r="Q71" i="10"/>
  <c r="K71" i="10"/>
  <c r="O71" i="10"/>
  <c r="S71" i="10"/>
  <c r="U71" i="10"/>
  <c r="U283" i="10" s="1"/>
  <c r="P71" i="10"/>
  <c r="T71" i="10"/>
  <c r="R71" i="10"/>
  <c r="I71" i="10"/>
  <c r="G71" i="10"/>
  <c r="H71" i="10"/>
  <c r="L71" i="10"/>
  <c r="N71" i="10"/>
  <c r="J71" i="10"/>
  <c r="E72" i="10"/>
  <c r="M71" i="10"/>
  <c r="C74" i="8"/>
  <c r="C91" i="7" l="1"/>
  <c r="D79" i="7"/>
  <c r="P78" i="7"/>
  <c r="S78" i="7"/>
  <c r="E78" i="7"/>
  <c r="K78" i="7"/>
  <c r="J78" i="7"/>
  <c r="R78" i="7"/>
  <c r="N78" i="7"/>
  <c r="L78" i="7"/>
  <c r="G78" i="7"/>
  <c r="M78" i="7"/>
  <c r="F78" i="7"/>
  <c r="I78" i="7"/>
  <c r="O78" i="7"/>
  <c r="H78" i="7"/>
  <c r="Q78" i="7"/>
  <c r="C74" i="5"/>
  <c r="Q73" i="5"/>
  <c r="F73" i="5"/>
  <c r="H73" i="5"/>
  <c r="I73" i="5"/>
  <c r="O73" i="5"/>
  <c r="L73" i="5"/>
  <c r="S73" i="5"/>
  <c r="E73" i="5"/>
  <c r="R73" i="5"/>
  <c r="N73" i="5"/>
  <c r="G73" i="5"/>
  <c r="J73" i="5"/>
  <c r="K73" i="5"/>
  <c r="P73" i="5"/>
  <c r="M73" i="5"/>
  <c r="L72" i="10"/>
  <c r="Q72" i="10"/>
  <c r="H72" i="10"/>
  <c r="I72" i="10"/>
  <c r="U72" i="10"/>
  <c r="U284" i="10" s="1"/>
  <c r="O72" i="10"/>
  <c r="G72" i="10"/>
  <c r="N72" i="10"/>
  <c r="S72" i="10"/>
  <c r="P72" i="10"/>
  <c r="E73" i="10"/>
  <c r="M72" i="10"/>
  <c r="J72" i="10"/>
  <c r="K72" i="10"/>
  <c r="T72" i="10"/>
  <c r="R72" i="10"/>
  <c r="N71" i="9"/>
  <c r="P71" i="9"/>
  <c r="G71" i="9"/>
  <c r="H71" i="9"/>
  <c r="Q71" i="9"/>
  <c r="J71" i="9"/>
  <c r="D72" i="9"/>
  <c r="O71" i="9"/>
  <c r="K71" i="9"/>
  <c r="E71" i="9"/>
  <c r="I71" i="9"/>
  <c r="M71" i="9"/>
  <c r="L71" i="9"/>
  <c r="R71" i="9"/>
  <c r="F71" i="9"/>
  <c r="S71" i="9"/>
  <c r="O72" i="6"/>
  <c r="J72" i="6"/>
  <c r="P72" i="6"/>
  <c r="S72" i="6"/>
  <c r="Q72" i="6"/>
  <c r="K72" i="6"/>
  <c r="R72" i="6"/>
  <c r="F72" i="6"/>
  <c r="M72" i="6"/>
  <c r="I72" i="6"/>
  <c r="N72" i="6"/>
  <c r="H72" i="6"/>
  <c r="D73" i="6"/>
  <c r="G72" i="6"/>
  <c r="E72" i="6"/>
  <c r="L72" i="6"/>
  <c r="C75" i="8"/>
  <c r="D73" i="8"/>
  <c r="H72" i="8"/>
  <c r="N72" i="8"/>
  <c r="M72" i="8"/>
  <c r="S72" i="8"/>
  <c r="I72" i="8"/>
  <c r="J72" i="8"/>
  <c r="F72" i="8"/>
  <c r="P72" i="8"/>
  <c r="L72" i="8"/>
  <c r="O72" i="8"/>
  <c r="K72" i="8"/>
  <c r="Q72" i="8"/>
  <c r="E72" i="8"/>
  <c r="G72" i="8"/>
  <c r="R72" i="8"/>
  <c r="C75" i="5" l="1"/>
  <c r="J74" i="5"/>
  <c r="E74" i="5"/>
  <c r="P74" i="5"/>
  <c r="I74" i="5"/>
  <c r="K74" i="5"/>
  <c r="Q74" i="5"/>
  <c r="R74" i="5"/>
  <c r="L74" i="5"/>
  <c r="F74" i="5"/>
  <c r="G74" i="5"/>
  <c r="M74" i="5"/>
  <c r="O74" i="5"/>
  <c r="N74" i="5"/>
  <c r="S74" i="5"/>
  <c r="H74" i="5"/>
  <c r="D80" i="7"/>
  <c r="I79" i="7"/>
  <c r="K79" i="7"/>
  <c r="R79" i="7"/>
  <c r="G79" i="7"/>
  <c r="S79" i="7"/>
  <c r="E79" i="7"/>
  <c r="F79" i="7"/>
  <c r="N79" i="7"/>
  <c r="J79" i="7"/>
  <c r="H79" i="7"/>
  <c r="O79" i="7"/>
  <c r="Q79" i="7"/>
  <c r="M79" i="7"/>
  <c r="P79" i="7"/>
  <c r="L79" i="7"/>
  <c r="C92" i="7"/>
  <c r="D74" i="8"/>
  <c r="K73" i="8"/>
  <c r="O73" i="8"/>
  <c r="R73" i="8"/>
  <c r="J73" i="8"/>
  <c r="Q73" i="8"/>
  <c r="H73" i="8"/>
  <c r="G73" i="8"/>
  <c r="L73" i="8"/>
  <c r="S73" i="8"/>
  <c r="M73" i="8"/>
  <c r="F73" i="8"/>
  <c r="P73" i="8"/>
  <c r="I73" i="8"/>
  <c r="N73" i="8"/>
  <c r="E73" i="8"/>
  <c r="N72" i="9"/>
  <c r="M72" i="9"/>
  <c r="K72" i="9"/>
  <c r="H72" i="9"/>
  <c r="F72" i="9"/>
  <c r="P72" i="9"/>
  <c r="Q72" i="9"/>
  <c r="D73" i="9"/>
  <c r="L72" i="9"/>
  <c r="G72" i="9"/>
  <c r="E72" i="9"/>
  <c r="I72" i="9"/>
  <c r="R72" i="9"/>
  <c r="S72" i="9"/>
  <c r="J72" i="9"/>
  <c r="O72" i="9"/>
  <c r="H73" i="10"/>
  <c r="Q73" i="10"/>
  <c r="R73" i="10"/>
  <c r="M73" i="10"/>
  <c r="S73" i="10"/>
  <c r="J73" i="10"/>
  <c r="O73" i="10"/>
  <c r="E74" i="10"/>
  <c r="P73" i="10"/>
  <c r="N73" i="10"/>
  <c r="G73" i="10"/>
  <c r="K73" i="10"/>
  <c r="U73" i="10"/>
  <c r="U285" i="10" s="1"/>
  <c r="I73" i="10"/>
  <c r="L73" i="10"/>
  <c r="T73" i="10"/>
  <c r="C76" i="8"/>
  <c r="H73" i="6"/>
  <c r="R73" i="6"/>
  <c r="D74" i="6"/>
  <c r="L73" i="6"/>
  <c r="F73" i="6"/>
  <c r="E73" i="6"/>
  <c r="N73" i="6"/>
  <c r="K73" i="6"/>
  <c r="I73" i="6"/>
  <c r="S73" i="6"/>
  <c r="G73" i="6"/>
  <c r="P73" i="6"/>
  <c r="M73" i="6"/>
  <c r="Q73" i="6"/>
  <c r="O73" i="6"/>
  <c r="J73" i="6"/>
  <c r="C93" i="7" l="1"/>
  <c r="D81" i="7"/>
  <c r="Q80" i="7"/>
  <c r="G80" i="7"/>
  <c r="I80" i="7"/>
  <c r="K80" i="7"/>
  <c r="F80" i="7"/>
  <c r="J80" i="7"/>
  <c r="P80" i="7"/>
  <c r="R80" i="7"/>
  <c r="E80" i="7"/>
  <c r="L80" i="7"/>
  <c r="H80" i="7"/>
  <c r="S80" i="7"/>
  <c r="M80" i="7"/>
  <c r="N80" i="7"/>
  <c r="O80" i="7"/>
  <c r="C76" i="5"/>
  <c r="S75" i="5"/>
  <c r="N75" i="5"/>
  <c r="P75" i="5"/>
  <c r="E75" i="5"/>
  <c r="Q75" i="5"/>
  <c r="F75" i="5"/>
  <c r="G75" i="5"/>
  <c r="J75" i="5"/>
  <c r="I75" i="5"/>
  <c r="K75" i="5"/>
  <c r="L75" i="5"/>
  <c r="M75" i="5"/>
  <c r="H75" i="5"/>
  <c r="R75" i="5"/>
  <c r="O75" i="5"/>
  <c r="U74" i="10"/>
  <c r="U286" i="10" s="1"/>
  <c r="T74" i="10"/>
  <c r="H74" i="10"/>
  <c r="P74" i="10"/>
  <c r="L74" i="10"/>
  <c r="E75" i="10"/>
  <c r="R74" i="10"/>
  <c r="K74" i="10"/>
  <c r="Q74" i="10"/>
  <c r="O74" i="10"/>
  <c r="N74" i="10"/>
  <c r="J74" i="10"/>
  <c r="S74" i="10"/>
  <c r="G74" i="10"/>
  <c r="M74" i="10"/>
  <c r="I74" i="10"/>
  <c r="I73" i="9"/>
  <c r="L73" i="9"/>
  <c r="P73" i="9"/>
  <c r="Q73" i="9"/>
  <c r="N73" i="9"/>
  <c r="M73" i="9"/>
  <c r="K73" i="9"/>
  <c r="O73" i="9"/>
  <c r="G73" i="9"/>
  <c r="D74" i="9"/>
  <c r="E73" i="9"/>
  <c r="R73" i="9"/>
  <c r="J73" i="9"/>
  <c r="H73" i="9"/>
  <c r="S73" i="9"/>
  <c r="F73" i="9"/>
  <c r="P74" i="6"/>
  <c r="H74" i="6"/>
  <c r="N74" i="6"/>
  <c r="E74" i="6"/>
  <c r="G74" i="6"/>
  <c r="F74" i="6"/>
  <c r="O74" i="6"/>
  <c r="J74" i="6"/>
  <c r="D75" i="6"/>
  <c r="I74" i="6"/>
  <c r="Q74" i="6"/>
  <c r="M74" i="6"/>
  <c r="K74" i="6"/>
  <c r="L74" i="6"/>
  <c r="S74" i="6"/>
  <c r="R74" i="6"/>
  <c r="C77" i="8"/>
  <c r="D75" i="8"/>
  <c r="K74" i="8"/>
  <c r="G74" i="8"/>
  <c r="O74" i="8"/>
  <c r="S74" i="8"/>
  <c r="N74" i="8"/>
  <c r="J74" i="8"/>
  <c r="Q74" i="8"/>
  <c r="E74" i="8"/>
  <c r="L74" i="8"/>
  <c r="H74" i="8"/>
  <c r="M74" i="8"/>
  <c r="P74" i="8"/>
  <c r="F74" i="8"/>
  <c r="I74" i="8"/>
  <c r="R74" i="8"/>
  <c r="C77" i="5" l="1"/>
  <c r="H76" i="5"/>
  <c r="K76" i="5"/>
  <c r="I76" i="5"/>
  <c r="M76" i="5"/>
  <c r="P76" i="5"/>
  <c r="E76" i="5"/>
  <c r="J76" i="5"/>
  <c r="L76" i="5"/>
  <c r="O76" i="5"/>
  <c r="Q76" i="5"/>
  <c r="R76" i="5"/>
  <c r="S76" i="5"/>
  <c r="N76" i="5"/>
  <c r="G76" i="5"/>
  <c r="F76" i="5"/>
  <c r="D82" i="7"/>
  <c r="F81" i="7"/>
  <c r="L81" i="7"/>
  <c r="R81" i="7"/>
  <c r="M81" i="7"/>
  <c r="I81" i="7"/>
  <c r="O81" i="7"/>
  <c r="J81" i="7"/>
  <c r="E81" i="7"/>
  <c r="H81" i="7"/>
  <c r="P81" i="7"/>
  <c r="N81" i="7"/>
  <c r="Q81" i="7"/>
  <c r="S81" i="7"/>
  <c r="G81" i="7"/>
  <c r="K81" i="7"/>
  <c r="C94" i="7"/>
  <c r="D76" i="8"/>
  <c r="J75" i="8"/>
  <c r="G75" i="8"/>
  <c r="K75" i="8"/>
  <c r="N75" i="8"/>
  <c r="S75" i="8"/>
  <c r="H75" i="8"/>
  <c r="P75" i="8"/>
  <c r="Q75" i="8"/>
  <c r="R75" i="8"/>
  <c r="O75" i="8"/>
  <c r="F75" i="8"/>
  <c r="E75" i="8"/>
  <c r="L75" i="8"/>
  <c r="M75" i="8"/>
  <c r="I75" i="8"/>
  <c r="G74" i="9"/>
  <c r="S74" i="9"/>
  <c r="K74" i="9"/>
  <c r="F74" i="9"/>
  <c r="H74" i="9"/>
  <c r="M74" i="9"/>
  <c r="Q74" i="9"/>
  <c r="I74" i="9"/>
  <c r="R74" i="9"/>
  <c r="D75" i="9"/>
  <c r="J74" i="9"/>
  <c r="O74" i="9"/>
  <c r="E74" i="9"/>
  <c r="N74" i="9"/>
  <c r="L74" i="9"/>
  <c r="P74" i="9"/>
  <c r="R75" i="10"/>
  <c r="E76" i="10"/>
  <c r="H75" i="10"/>
  <c r="L75" i="10"/>
  <c r="U75" i="10"/>
  <c r="U287" i="10" s="1"/>
  <c r="M75" i="10"/>
  <c r="N75" i="10"/>
  <c r="J75" i="10"/>
  <c r="Q75" i="10"/>
  <c r="T75" i="10"/>
  <c r="I75" i="10"/>
  <c r="G75" i="10"/>
  <c r="S75" i="10"/>
  <c r="P75" i="10"/>
  <c r="O75" i="10"/>
  <c r="K75" i="10"/>
  <c r="C78" i="8"/>
  <c r="G75" i="6"/>
  <c r="N75" i="6"/>
  <c r="R75" i="6"/>
  <c r="K75" i="6"/>
  <c r="I75" i="6"/>
  <c r="D76" i="6"/>
  <c r="P75" i="6"/>
  <c r="M75" i="6"/>
  <c r="E75" i="6"/>
  <c r="O75" i="6"/>
  <c r="H75" i="6"/>
  <c r="F75" i="6"/>
  <c r="S75" i="6"/>
  <c r="Q75" i="6"/>
  <c r="J75" i="6"/>
  <c r="L75" i="6"/>
  <c r="C95" i="7" l="1"/>
  <c r="D83" i="7"/>
  <c r="N82" i="7"/>
  <c r="P82" i="7"/>
  <c r="L82" i="7"/>
  <c r="K82" i="7"/>
  <c r="R82" i="7"/>
  <c r="E82" i="7"/>
  <c r="F82" i="7"/>
  <c r="M82" i="7"/>
  <c r="J82" i="7"/>
  <c r="O82" i="7"/>
  <c r="H82" i="7"/>
  <c r="I82" i="7"/>
  <c r="Q82" i="7"/>
  <c r="S82" i="7"/>
  <c r="G82" i="7"/>
  <c r="C78" i="5"/>
  <c r="Q77" i="5"/>
  <c r="P77" i="5"/>
  <c r="F77" i="5"/>
  <c r="G77" i="5"/>
  <c r="H77" i="5"/>
  <c r="L77" i="5"/>
  <c r="E77" i="5"/>
  <c r="O77" i="5"/>
  <c r="S77" i="5"/>
  <c r="N77" i="5"/>
  <c r="I77" i="5"/>
  <c r="M77" i="5"/>
  <c r="R77" i="5"/>
  <c r="K77" i="5"/>
  <c r="J77" i="5"/>
  <c r="C79" i="8"/>
  <c r="K76" i="6"/>
  <c r="S76" i="6"/>
  <c r="R76" i="6"/>
  <c r="N76" i="6"/>
  <c r="O76" i="6"/>
  <c r="H76" i="6"/>
  <c r="M76" i="6"/>
  <c r="G76" i="6"/>
  <c r="J76" i="6"/>
  <c r="F76" i="6"/>
  <c r="I76" i="6"/>
  <c r="E76" i="6"/>
  <c r="P76" i="6"/>
  <c r="D77" i="6"/>
  <c r="L76" i="6"/>
  <c r="Q76" i="6"/>
  <c r="K76" i="10"/>
  <c r="N76" i="10"/>
  <c r="E77" i="10"/>
  <c r="M76" i="10"/>
  <c r="T76" i="10"/>
  <c r="I76" i="10"/>
  <c r="G76" i="10"/>
  <c r="R76" i="10"/>
  <c r="Q76" i="10"/>
  <c r="U76" i="10"/>
  <c r="U288" i="10" s="1"/>
  <c r="H76" i="10"/>
  <c r="O76" i="10"/>
  <c r="P76" i="10"/>
  <c r="J76" i="10"/>
  <c r="S76" i="10"/>
  <c r="L76" i="10"/>
  <c r="F75" i="9"/>
  <c r="N75" i="9"/>
  <c r="J75" i="9"/>
  <c r="E75" i="9"/>
  <c r="S75" i="9"/>
  <c r="P75" i="9"/>
  <c r="I75" i="9"/>
  <c r="Q75" i="9"/>
  <c r="M75" i="9"/>
  <c r="K75" i="9"/>
  <c r="D76" i="9"/>
  <c r="R75" i="9"/>
  <c r="G75" i="9"/>
  <c r="H75" i="9"/>
  <c r="L75" i="9"/>
  <c r="O75" i="9"/>
  <c r="D77" i="8"/>
  <c r="G76" i="8"/>
  <c r="E76" i="8"/>
  <c r="R76" i="8"/>
  <c r="Q76" i="8"/>
  <c r="I76" i="8"/>
  <c r="L76" i="8"/>
  <c r="H76" i="8"/>
  <c r="K76" i="8"/>
  <c r="O76" i="8"/>
  <c r="J76" i="8"/>
  <c r="P76" i="8"/>
  <c r="F76" i="8"/>
  <c r="N76" i="8"/>
  <c r="M76" i="8"/>
  <c r="S76" i="8"/>
  <c r="C79" i="5" l="1"/>
  <c r="N78" i="5"/>
  <c r="F78" i="5"/>
  <c r="P78" i="5"/>
  <c r="J78" i="5"/>
  <c r="K78" i="5"/>
  <c r="H78" i="5"/>
  <c r="S78" i="5"/>
  <c r="M78" i="5"/>
  <c r="R78" i="5"/>
  <c r="E78" i="5"/>
  <c r="O78" i="5"/>
  <c r="Q78" i="5"/>
  <c r="G78" i="5"/>
  <c r="L78" i="5"/>
  <c r="I78" i="5"/>
  <c r="D84" i="7"/>
  <c r="I83" i="7"/>
  <c r="K83" i="7"/>
  <c r="H83" i="7"/>
  <c r="P83" i="7"/>
  <c r="N83" i="7"/>
  <c r="E83" i="7"/>
  <c r="R83" i="7"/>
  <c r="J83" i="7"/>
  <c r="G83" i="7"/>
  <c r="F83" i="7"/>
  <c r="M83" i="7"/>
  <c r="Q83" i="7"/>
  <c r="O83" i="7"/>
  <c r="L83" i="7"/>
  <c r="S83" i="7"/>
  <c r="C96" i="7"/>
  <c r="D78" i="8"/>
  <c r="G77" i="8"/>
  <c r="F77" i="8"/>
  <c r="Q77" i="8"/>
  <c r="M77" i="8"/>
  <c r="N77" i="8"/>
  <c r="O77" i="8"/>
  <c r="I77" i="8"/>
  <c r="P77" i="8"/>
  <c r="L77" i="8"/>
  <c r="S77" i="8"/>
  <c r="E77" i="8"/>
  <c r="H77" i="8"/>
  <c r="R77" i="8"/>
  <c r="J77" i="8"/>
  <c r="K77" i="8"/>
  <c r="K76" i="9"/>
  <c r="H76" i="9"/>
  <c r="Q76" i="9"/>
  <c r="I76" i="9"/>
  <c r="R76" i="9"/>
  <c r="S76" i="9"/>
  <c r="G76" i="9"/>
  <c r="M76" i="9"/>
  <c r="E76" i="9"/>
  <c r="F76" i="9"/>
  <c r="P76" i="9"/>
  <c r="L76" i="9"/>
  <c r="J76" i="9"/>
  <c r="N76" i="9"/>
  <c r="O76" i="9"/>
  <c r="D77" i="9"/>
  <c r="J77" i="10"/>
  <c r="L77" i="10"/>
  <c r="E78" i="10"/>
  <c r="T77" i="10"/>
  <c r="M77" i="10"/>
  <c r="G77" i="10"/>
  <c r="N77" i="10"/>
  <c r="R77" i="10"/>
  <c r="Q77" i="10"/>
  <c r="K77" i="10"/>
  <c r="I77" i="10"/>
  <c r="S77" i="10"/>
  <c r="P77" i="10"/>
  <c r="O77" i="10"/>
  <c r="H77" i="10"/>
  <c r="U77" i="10"/>
  <c r="U289" i="10" s="1"/>
  <c r="S77" i="6"/>
  <c r="M77" i="6"/>
  <c r="P77" i="6"/>
  <c r="G77" i="6"/>
  <c r="E77" i="6"/>
  <c r="J77" i="6"/>
  <c r="Q77" i="6"/>
  <c r="L77" i="6"/>
  <c r="F77" i="6"/>
  <c r="I77" i="6"/>
  <c r="N77" i="6"/>
  <c r="R77" i="6"/>
  <c r="O77" i="6"/>
  <c r="H77" i="6"/>
  <c r="D78" i="6"/>
  <c r="K77" i="6"/>
  <c r="C80" i="8"/>
  <c r="C97" i="7" l="1"/>
  <c r="D85" i="7"/>
  <c r="J84" i="7"/>
  <c r="S84" i="7"/>
  <c r="E84" i="7"/>
  <c r="O84" i="7"/>
  <c r="M84" i="7"/>
  <c r="R84" i="7"/>
  <c r="P84" i="7"/>
  <c r="H84" i="7"/>
  <c r="F84" i="7"/>
  <c r="Q84" i="7"/>
  <c r="G84" i="7"/>
  <c r="K84" i="7"/>
  <c r="I84" i="7"/>
  <c r="N84" i="7"/>
  <c r="L84" i="7"/>
  <c r="C80" i="5"/>
  <c r="O79" i="5"/>
  <c r="J79" i="5"/>
  <c r="P79" i="5"/>
  <c r="E79" i="5"/>
  <c r="Q79" i="5"/>
  <c r="R79" i="5"/>
  <c r="S79" i="5"/>
  <c r="F79" i="5"/>
  <c r="I79" i="5"/>
  <c r="G79" i="5"/>
  <c r="L79" i="5"/>
  <c r="M79" i="5"/>
  <c r="H79" i="5"/>
  <c r="N79" i="5"/>
  <c r="K79" i="5"/>
  <c r="C81" i="8"/>
  <c r="S77" i="9"/>
  <c r="I77" i="9"/>
  <c r="L77" i="9"/>
  <c r="J77" i="9"/>
  <c r="F77" i="9"/>
  <c r="R77" i="9"/>
  <c r="O77" i="9"/>
  <c r="D78" i="9"/>
  <c r="Q77" i="9"/>
  <c r="M77" i="9"/>
  <c r="E77" i="9"/>
  <c r="H77" i="9"/>
  <c r="N77" i="9"/>
  <c r="G77" i="9"/>
  <c r="K77" i="9"/>
  <c r="P77" i="9"/>
  <c r="N78" i="6"/>
  <c r="O78" i="6"/>
  <c r="S78" i="6"/>
  <c r="R78" i="6"/>
  <c r="H78" i="6"/>
  <c r="E78" i="6"/>
  <c r="P78" i="6"/>
  <c r="K78" i="6"/>
  <c r="D79" i="6"/>
  <c r="M78" i="6"/>
  <c r="I78" i="6"/>
  <c r="F78" i="6"/>
  <c r="G78" i="6"/>
  <c r="L78" i="6"/>
  <c r="J78" i="6"/>
  <c r="Q78" i="6"/>
  <c r="H78" i="10"/>
  <c r="G78" i="10"/>
  <c r="S78" i="10"/>
  <c r="Q78" i="10"/>
  <c r="O78" i="10"/>
  <c r="K78" i="10"/>
  <c r="R78" i="10"/>
  <c r="L78" i="10"/>
  <c r="T78" i="10"/>
  <c r="J78" i="10"/>
  <c r="I78" i="10"/>
  <c r="M78" i="10"/>
  <c r="E79" i="10"/>
  <c r="N78" i="10"/>
  <c r="P78" i="10"/>
  <c r="U78" i="10"/>
  <c r="U290" i="10" s="1"/>
  <c r="D79" i="8"/>
  <c r="J78" i="8"/>
  <c r="H78" i="8"/>
  <c r="S78" i="8"/>
  <c r="R78" i="8"/>
  <c r="L78" i="8"/>
  <c r="O78" i="8"/>
  <c r="E78" i="8"/>
  <c r="K78" i="8"/>
  <c r="G78" i="8"/>
  <c r="P78" i="8"/>
  <c r="M78" i="8"/>
  <c r="F78" i="8"/>
  <c r="N78" i="8"/>
  <c r="Q78" i="8"/>
  <c r="I78" i="8"/>
  <c r="C81" i="5" l="1"/>
  <c r="H80" i="5"/>
  <c r="G80" i="5"/>
  <c r="I80" i="5"/>
  <c r="M80" i="5"/>
  <c r="L80" i="5"/>
  <c r="E80" i="5"/>
  <c r="J80" i="5"/>
  <c r="P80" i="5"/>
  <c r="S80" i="5"/>
  <c r="Q80" i="5"/>
  <c r="R80" i="5"/>
  <c r="O80" i="5"/>
  <c r="N80" i="5"/>
  <c r="K80" i="5"/>
  <c r="F80" i="5"/>
  <c r="D86" i="7"/>
  <c r="N85" i="7"/>
  <c r="Q85" i="7"/>
  <c r="M85" i="7"/>
  <c r="F85" i="7"/>
  <c r="O85" i="7"/>
  <c r="K85" i="7"/>
  <c r="L85" i="7"/>
  <c r="G85" i="7"/>
  <c r="I85" i="7"/>
  <c r="R85" i="7"/>
  <c r="J85" i="7"/>
  <c r="S85" i="7"/>
  <c r="E85" i="7"/>
  <c r="H85" i="7"/>
  <c r="P85" i="7"/>
  <c r="C98" i="7"/>
  <c r="D80" i="8"/>
  <c r="Q79" i="8"/>
  <c r="M79" i="8"/>
  <c r="S79" i="8"/>
  <c r="L79" i="8"/>
  <c r="H79" i="8"/>
  <c r="P79" i="8"/>
  <c r="K79" i="8"/>
  <c r="I79" i="8"/>
  <c r="J79" i="8"/>
  <c r="R79" i="8"/>
  <c r="G79" i="8"/>
  <c r="E79" i="8"/>
  <c r="O79" i="8"/>
  <c r="N79" i="8"/>
  <c r="F79" i="8"/>
  <c r="R79" i="10"/>
  <c r="H79" i="10"/>
  <c r="U79" i="10"/>
  <c r="U291" i="10" s="1"/>
  <c r="L79" i="10"/>
  <c r="S79" i="10"/>
  <c r="O79" i="10"/>
  <c r="E80" i="10"/>
  <c r="G79" i="10"/>
  <c r="Q79" i="10"/>
  <c r="M79" i="10"/>
  <c r="T79" i="10"/>
  <c r="N79" i="10"/>
  <c r="I79" i="10"/>
  <c r="K79" i="10"/>
  <c r="J79" i="10"/>
  <c r="P79" i="10"/>
  <c r="M79" i="6"/>
  <c r="P79" i="6"/>
  <c r="O79" i="6"/>
  <c r="F79" i="6"/>
  <c r="Q79" i="6"/>
  <c r="I79" i="6"/>
  <c r="D80" i="6"/>
  <c r="N79" i="6"/>
  <c r="K79" i="6"/>
  <c r="H79" i="6"/>
  <c r="G79" i="6"/>
  <c r="J79" i="6"/>
  <c r="S79" i="6"/>
  <c r="L79" i="6"/>
  <c r="E79" i="6"/>
  <c r="R79" i="6"/>
  <c r="G78" i="9"/>
  <c r="F78" i="9"/>
  <c r="N78" i="9"/>
  <c r="K78" i="9"/>
  <c r="J78" i="9"/>
  <c r="O78" i="9"/>
  <c r="P78" i="9"/>
  <c r="L78" i="9"/>
  <c r="R78" i="9"/>
  <c r="I78" i="9"/>
  <c r="Q78" i="9"/>
  <c r="H78" i="9"/>
  <c r="S78" i="9"/>
  <c r="D79" i="9"/>
  <c r="M78" i="9"/>
  <c r="E78" i="9"/>
  <c r="C82" i="8"/>
  <c r="C99" i="7" l="1"/>
  <c r="D87" i="7"/>
  <c r="L86" i="7"/>
  <c r="E86" i="7"/>
  <c r="Q86" i="7"/>
  <c r="J86" i="7"/>
  <c r="O86" i="7"/>
  <c r="H86" i="7"/>
  <c r="G86" i="7"/>
  <c r="F86" i="7"/>
  <c r="R86" i="7"/>
  <c r="P86" i="7"/>
  <c r="I86" i="7"/>
  <c r="M86" i="7"/>
  <c r="S86" i="7"/>
  <c r="N86" i="7"/>
  <c r="K86" i="7"/>
  <c r="M81" i="5"/>
  <c r="Q81" i="5"/>
  <c r="C82" i="5"/>
  <c r="F81" i="5"/>
  <c r="G81" i="5"/>
  <c r="P81" i="5"/>
  <c r="H81" i="5"/>
  <c r="E81" i="5"/>
  <c r="O81" i="5"/>
  <c r="S81" i="5"/>
  <c r="N81" i="5"/>
  <c r="L81" i="5"/>
  <c r="I81" i="5"/>
  <c r="R81" i="5"/>
  <c r="K81" i="5"/>
  <c r="J81" i="5"/>
  <c r="C83" i="8"/>
  <c r="J80" i="6"/>
  <c r="P80" i="6"/>
  <c r="N80" i="6"/>
  <c r="O80" i="6"/>
  <c r="S80" i="6"/>
  <c r="R80" i="6"/>
  <c r="M80" i="6"/>
  <c r="L80" i="6"/>
  <c r="K80" i="6"/>
  <c r="H80" i="6"/>
  <c r="I80" i="6"/>
  <c r="E80" i="6"/>
  <c r="G80" i="6"/>
  <c r="Q80" i="6"/>
  <c r="F80" i="6"/>
  <c r="D81" i="6"/>
  <c r="L80" i="10"/>
  <c r="R80" i="10"/>
  <c r="I80" i="10"/>
  <c r="Q80" i="10"/>
  <c r="S80" i="10"/>
  <c r="H80" i="10"/>
  <c r="T80" i="10"/>
  <c r="N80" i="10"/>
  <c r="M80" i="10"/>
  <c r="J80" i="10"/>
  <c r="E81" i="10"/>
  <c r="G80" i="10"/>
  <c r="O80" i="10"/>
  <c r="P80" i="10"/>
  <c r="K80" i="10"/>
  <c r="U80" i="10"/>
  <c r="U292" i="10" s="1"/>
  <c r="O79" i="9"/>
  <c r="G79" i="9"/>
  <c r="H79" i="9"/>
  <c r="S79" i="9"/>
  <c r="K79" i="9"/>
  <c r="M79" i="9"/>
  <c r="L79" i="9"/>
  <c r="J79" i="9"/>
  <c r="D80" i="9"/>
  <c r="Q79" i="9"/>
  <c r="R79" i="9"/>
  <c r="I79" i="9"/>
  <c r="E79" i="9"/>
  <c r="N79" i="9"/>
  <c r="P79" i="9"/>
  <c r="F79" i="9"/>
  <c r="D81" i="8"/>
  <c r="J80" i="8"/>
  <c r="I80" i="8"/>
  <c r="P80" i="8"/>
  <c r="E80" i="8"/>
  <c r="H80" i="8"/>
  <c r="F80" i="8"/>
  <c r="N80" i="8"/>
  <c r="G80" i="8"/>
  <c r="M80" i="8"/>
  <c r="O80" i="8"/>
  <c r="Q80" i="8"/>
  <c r="S80" i="8"/>
  <c r="L80" i="8"/>
  <c r="K80" i="8"/>
  <c r="R80" i="8"/>
  <c r="C83" i="5" l="1"/>
  <c r="E82" i="5"/>
  <c r="R82" i="5"/>
  <c r="F82" i="5"/>
  <c r="K82" i="5"/>
  <c r="H82" i="5"/>
  <c r="S82" i="5"/>
  <c r="G82" i="5"/>
  <c r="J82" i="5"/>
  <c r="I82" i="5"/>
  <c r="O82" i="5"/>
  <c r="P82" i="5"/>
  <c r="N82" i="5"/>
  <c r="Q82" i="5"/>
  <c r="L82" i="5"/>
  <c r="M82" i="5"/>
  <c r="D88" i="7"/>
  <c r="F87" i="7"/>
  <c r="R87" i="7"/>
  <c r="P87" i="7"/>
  <c r="N87" i="7"/>
  <c r="S87" i="7"/>
  <c r="H87" i="7"/>
  <c r="K87" i="7"/>
  <c r="Q87" i="7"/>
  <c r="J87" i="7"/>
  <c r="E87" i="7"/>
  <c r="G87" i="7"/>
  <c r="L87" i="7"/>
  <c r="M87" i="7"/>
  <c r="I87" i="7"/>
  <c r="O87" i="7"/>
  <c r="C100" i="7"/>
  <c r="D82" i="8"/>
  <c r="J81" i="8"/>
  <c r="O81" i="8"/>
  <c r="I81" i="8"/>
  <c r="S81" i="8"/>
  <c r="G81" i="8"/>
  <c r="F81" i="8"/>
  <c r="N81" i="8"/>
  <c r="L81" i="8"/>
  <c r="M81" i="8"/>
  <c r="P81" i="8"/>
  <c r="H81" i="8"/>
  <c r="R81" i="8"/>
  <c r="E81" i="8"/>
  <c r="K81" i="8"/>
  <c r="Q81" i="8"/>
  <c r="O80" i="9"/>
  <c r="D81" i="9"/>
  <c r="R80" i="9"/>
  <c r="F80" i="9"/>
  <c r="P80" i="9"/>
  <c r="E80" i="9"/>
  <c r="S80" i="9"/>
  <c r="Q80" i="9"/>
  <c r="J80" i="9"/>
  <c r="K80" i="9"/>
  <c r="H80" i="9"/>
  <c r="I80" i="9"/>
  <c r="N80" i="9"/>
  <c r="G80" i="9"/>
  <c r="L80" i="9"/>
  <c r="M80" i="9"/>
  <c r="F81" i="6"/>
  <c r="I81" i="6"/>
  <c r="J81" i="6"/>
  <c r="K81" i="6"/>
  <c r="Q81" i="6"/>
  <c r="H81" i="6"/>
  <c r="L81" i="6"/>
  <c r="R81" i="6"/>
  <c r="D82" i="6"/>
  <c r="N81" i="6"/>
  <c r="G81" i="6"/>
  <c r="M81" i="6"/>
  <c r="S81" i="6"/>
  <c r="O81" i="6"/>
  <c r="P81" i="6"/>
  <c r="E81" i="6"/>
  <c r="P81" i="10"/>
  <c r="E82" i="10"/>
  <c r="L81" i="10"/>
  <c r="O81" i="10"/>
  <c r="Q81" i="10"/>
  <c r="U81" i="10"/>
  <c r="U293" i="10" s="1"/>
  <c r="J81" i="10"/>
  <c r="K81" i="10"/>
  <c r="S81" i="10"/>
  <c r="M81" i="10"/>
  <c r="T81" i="10"/>
  <c r="H81" i="10"/>
  <c r="G81" i="10"/>
  <c r="I81" i="10"/>
  <c r="R81" i="10"/>
  <c r="N81" i="10"/>
  <c r="C84" i="8"/>
  <c r="C101" i="7" l="1"/>
  <c r="D89" i="7"/>
  <c r="M88" i="7"/>
  <c r="L88" i="7"/>
  <c r="J88" i="7"/>
  <c r="F88" i="7"/>
  <c r="G88" i="7"/>
  <c r="E88" i="7"/>
  <c r="R88" i="7"/>
  <c r="H88" i="7"/>
  <c r="S88" i="7"/>
  <c r="N88" i="7"/>
  <c r="O88" i="7"/>
  <c r="P88" i="7"/>
  <c r="Q88" i="7"/>
  <c r="K88" i="7"/>
  <c r="I88" i="7"/>
  <c r="S83" i="5"/>
  <c r="F83" i="5"/>
  <c r="C84" i="5"/>
  <c r="R83" i="5"/>
  <c r="E83" i="5"/>
  <c r="P83" i="5"/>
  <c r="K83" i="5"/>
  <c r="O83" i="5"/>
  <c r="H83" i="5"/>
  <c r="J83" i="5"/>
  <c r="L83" i="5"/>
  <c r="M83" i="5"/>
  <c r="N83" i="5"/>
  <c r="I83" i="5"/>
  <c r="Q83" i="5"/>
  <c r="G83" i="5"/>
  <c r="C85" i="8"/>
  <c r="F82" i="6"/>
  <c r="N82" i="6"/>
  <c r="H82" i="6"/>
  <c r="D83" i="6"/>
  <c r="J82" i="6"/>
  <c r="O82" i="6"/>
  <c r="Q82" i="6"/>
  <c r="M82" i="6"/>
  <c r="S82" i="6"/>
  <c r="G82" i="6"/>
  <c r="K82" i="6"/>
  <c r="E82" i="6"/>
  <c r="R82" i="6"/>
  <c r="L82" i="6"/>
  <c r="I82" i="6"/>
  <c r="P82" i="6"/>
  <c r="U82" i="10"/>
  <c r="U294" i="10" s="1"/>
  <c r="R82" i="10"/>
  <c r="L82" i="10"/>
  <c r="K82" i="10"/>
  <c r="H82" i="10"/>
  <c r="N82" i="10"/>
  <c r="T82" i="10"/>
  <c r="P82" i="10"/>
  <c r="M82" i="10"/>
  <c r="Q82" i="10"/>
  <c r="I82" i="10"/>
  <c r="O82" i="10"/>
  <c r="S82" i="10"/>
  <c r="G82" i="10"/>
  <c r="J82" i="10"/>
  <c r="E83" i="10"/>
  <c r="N81" i="9"/>
  <c r="M81" i="9"/>
  <c r="O81" i="9"/>
  <c r="G81" i="9"/>
  <c r="E81" i="9"/>
  <c r="R81" i="9"/>
  <c r="K81" i="9"/>
  <c r="H81" i="9"/>
  <c r="S81" i="9"/>
  <c r="Q81" i="9"/>
  <c r="I81" i="9"/>
  <c r="J81" i="9"/>
  <c r="D82" i="9"/>
  <c r="F81" i="9"/>
  <c r="L81" i="9"/>
  <c r="P81" i="9"/>
  <c r="D83" i="8"/>
  <c r="P82" i="8"/>
  <c r="Q82" i="8"/>
  <c r="G82" i="8"/>
  <c r="N82" i="8"/>
  <c r="R82" i="8"/>
  <c r="O82" i="8"/>
  <c r="H82" i="8"/>
  <c r="J82" i="8"/>
  <c r="K82" i="8"/>
  <c r="I82" i="8"/>
  <c r="F82" i="8"/>
  <c r="L82" i="8"/>
  <c r="M82" i="8"/>
  <c r="S82" i="8"/>
  <c r="E82" i="8"/>
  <c r="H84" i="5" l="1"/>
  <c r="K84" i="5"/>
  <c r="C85" i="5"/>
  <c r="J84" i="5"/>
  <c r="F84" i="5"/>
  <c r="S84" i="5"/>
  <c r="L84" i="5"/>
  <c r="P84" i="5"/>
  <c r="R84" i="5"/>
  <c r="M84" i="5"/>
  <c r="E84" i="5"/>
  <c r="G84" i="5"/>
  <c r="Q84" i="5"/>
  <c r="I84" i="5"/>
  <c r="O84" i="5"/>
  <c r="N84" i="5"/>
  <c r="D90" i="7"/>
  <c r="S89" i="7"/>
  <c r="L89" i="7"/>
  <c r="Q89" i="7"/>
  <c r="O89" i="7"/>
  <c r="M89" i="7"/>
  <c r="E89" i="7"/>
  <c r="N89" i="7"/>
  <c r="F89" i="7"/>
  <c r="R89" i="7"/>
  <c r="H89" i="7"/>
  <c r="I89" i="7"/>
  <c r="P89" i="7"/>
  <c r="G89" i="7"/>
  <c r="J89" i="7"/>
  <c r="K89" i="7"/>
  <c r="C102" i="7"/>
  <c r="D84" i="8"/>
  <c r="E83" i="8"/>
  <c r="P83" i="8"/>
  <c r="N83" i="8"/>
  <c r="M83" i="8"/>
  <c r="S83" i="8"/>
  <c r="L83" i="8"/>
  <c r="R83" i="8"/>
  <c r="O83" i="8"/>
  <c r="Q83" i="8"/>
  <c r="G83" i="8"/>
  <c r="K83" i="8"/>
  <c r="F83" i="8"/>
  <c r="J83" i="8"/>
  <c r="H83" i="8"/>
  <c r="I83" i="8"/>
  <c r="F82" i="9"/>
  <c r="J82" i="9"/>
  <c r="I82" i="9"/>
  <c r="H82" i="9"/>
  <c r="Q82" i="9"/>
  <c r="K82" i="9"/>
  <c r="M82" i="9"/>
  <c r="G82" i="9"/>
  <c r="E82" i="9"/>
  <c r="P82" i="9"/>
  <c r="O82" i="9"/>
  <c r="N82" i="9"/>
  <c r="D83" i="9"/>
  <c r="S82" i="9"/>
  <c r="L82" i="9"/>
  <c r="R82" i="9"/>
  <c r="G83" i="10"/>
  <c r="I83" i="10"/>
  <c r="L83" i="10"/>
  <c r="R83" i="10"/>
  <c r="E84" i="10"/>
  <c r="J83" i="10"/>
  <c r="T83" i="10"/>
  <c r="S83" i="10"/>
  <c r="N83" i="10"/>
  <c r="M83" i="10"/>
  <c r="H83" i="10"/>
  <c r="U83" i="10"/>
  <c r="U295" i="10" s="1"/>
  <c r="Q83" i="10"/>
  <c r="K83" i="10"/>
  <c r="O83" i="10"/>
  <c r="P83" i="10"/>
  <c r="K83" i="6"/>
  <c r="H83" i="6"/>
  <c r="M83" i="6"/>
  <c r="F83" i="6"/>
  <c r="G83" i="6"/>
  <c r="R83" i="6"/>
  <c r="E83" i="6"/>
  <c r="N83" i="6"/>
  <c r="L83" i="6"/>
  <c r="O83" i="6"/>
  <c r="D84" i="6"/>
  <c r="J83" i="6"/>
  <c r="I83" i="6"/>
  <c r="Q83" i="6"/>
  <c r="P83" i="6"/>
  <c r="S83" i="6"/>
  <c r="C86" i="8"/>
  <c r="C86" i="5" l="1"/>
  <c r="M85" i="5"/>
  <c r="E85" i="5"/>
  <c r="Q85" i="5"/>
  <c r="R85" i="5"/>
  <c r="P85" i="5"/>
  <c r="G85" i="5"/>
  <c r="J85" i="5"/>
  <c r="S85" i="5"/>
  <c r="H85" i="5"/>
  <c r="N85" i="5"/>
  <c r="L85" i="5"/>
  <c r="O85" i="5"/>
  <c r="F85" i="5"/>
  <c r="I85" i="5"/>
  <c r="K85" i="5"/>
  <c r="C103" i="7"/>
  <c r="D91" i="7"/>
  <c r="G90" i="7"/>
  <c r="L90" i="7"/>
  <c r="P90" i="7"/>
  <c r="R90" i="7"/>
  <c r="I90" i="7"/>
  <c r="E90" i="7"/>
  <c r="O90" i="7"/>
  <c r="M90" i="7"/>
  <c r="K90" i="7"/>
  <c r="S90" i="7"/>
  <c r="F90" i="7"/>
  <c r="H90" i="7"/>
  <c r="N90" i="7"/>
  <c r="J90" i="7"/>
  <c r="Q90" i="7"/>
  <c r="C87" i="8"/>
  <c r="R84" i="10"/>
  <c r="S84" i="10"/>
  <c r="E85" i="10"/>
  <c r="I84" i="10"/>
  <c r="Q84" i="10"/>
  <c r="T84" i="10"/>
  <c r="O84" i="10"/>
  <c r="M84" i="10"/>
  <c r="P84" i="10"/>
  <c r="G84" i="10"/>
  <c r="K84" i="10"/>
  <c r="N84" i="10"/>
  <c r="L84" i="10"/>
  <c r="J84" i="10"/>
  <c r="H84" i="10"/>
  <c r="U84" i="10"/>
  <c r="U296" i="10" s="1"/>
  <c r="I83" i="9"/>
  <c r="P83" i="9"/>
  <c r="M83" i="9"/>
  <c r="O83" i="9"/>
  <c r="D84" i="9"/>
  <c r="K83" i="9"/>
  <c r="G83" i="9"/>
  <c r="N83" i="9"/>
  <c r="S83" i="9"/>
  <c r="H83" i="9"/>
  <c r="F83" i="9"/>
  <c r="J83" i="9"/>
  <c r="L83" i="9"/>
  <c r="R83" i="9"/>
  <c r="Q83" i="9"/>
  <c r="E83" i="9"/>
  <c r="P84" i="6"/>
  <c r="I84" i="6"/>
  <c r="J84" i="6"/>
  <c r="F84" i="6"/>
  <c r="G84" i="6"/>
  <c r="E84" i="6"/>
  <c r="L84" i="6"/>
  <c r="R84" i="6"/>
  <c r="H84" i="6"/>
  <c r="M84" i="6"/>
  <c r="Q84" i="6"/>
  <c r="K84" i="6"/>
  <c r="N84" i="6"/>
  <c r="O84" i="6"/>
  <c r="S84" i="6"/>
  <c r="D85" i="6"/>
  <c r="D85" i="8"/>
  <c r="R84" i="8"/>
  <c r="E84" i="8"/>
  <c r="H84" i="8"/>
  <c r="M84" i="8"/>
  <c r="F84" i="8"/>
  <c r="G84" i="8"/>
  <c r="N84" i="8"/>
  <c r="P84" i="8"/>
  <c r="I84" i="8"/>
  <c r="S84" i="8"/>
  <c r="L84" i="8"/>
  <c r="K84" i="8"/>
  <c r="Q84" i="8"/>
  <c r="J84" i="8"/>
  <c r="O84" i="8"/>
  <c r="D92" i="7" l="1"/>
  <c r="H91" i="7"/>
  <c r="L91" i="7"/>
  <c r="S91" i="7"/>
  <c r="F91" i="7"/>
  <c r="R91" i="7"/>
  <c r="O91" i="7"/>
  <c r="M91" i="7"/>
  <c r="I91" i="7"/>
  <c r="N91" i="7"/>
  <c r="P91" i="7"/>
  <c r="K91" i="7"/>
  <c r="Q91" i="7"/>
  <c r="E91" i="7"/>
  <c r="G91" i="7"/>
  <c r="J91" i="7"/>
  <c r="C104" i="7"/>
  <c r="C87" i="5"/>
  <c r="I86" i="5"/>
  <c r="N86" i="5"/>
  <c r="K86" i="5"/>
  <c r="R86" i="5"/>
  <c r="L86" i="5"/>
  <c r="H86" i="5"/>
  <c r="S86" i="5"/>
  <c r="G86" i="5"/>
  <c r="F86" i="5"/>
  <c r="M86" i="5"/>
  <c r="Q86" i="5"/>
  <c r="E86" i="5"/>
  <c r="O86" i="5"/>
  <c r="P86" i="5"/>
  <c r="J86" i="5"/>
  <c r="D86" i="8"/>
  <c r="S85" i="8"/>
  <c r="N85" i="8"/>
  <c r="F85" i="8"/>
  <c r="H85" i="8"/>
  <c r="K85" i="8"/>
  <c r="M85" i="8"/>
  <c r="P85" i="8"/>
  <c r="J85" i="8"/>
  <c r="R85" i="8"/>
  <c r="G85" i="8"/>
  <c r="Q85" i="8"/>
  <c r="L85" i="8"/>
  <c r="O85" i="8"/>
  <c r="E85" i="8"/>
  <c r="I85" i="8"/>
  <c r="J84" i="9"/>
  <c r="L84" i="9"/>
  <c r="I84" i="9"/>
  <c r="S84" i="9"/>
  <c r="E84" i="9"/>
  <c r="P84" i="9"/>
  <c r="O84" i="9"/>
  <c r="F84" i="9"/>
  <c r="Q84" i="9"/>
  <c r="N84" i="9"/>
  <c r="M84" i="9"/>
  <c r="G84" i="9"/>
  <c r="K84" i="9"/>
  <c r="R84" i="9"/>
  <c r="D85" i="9"/>
  <c r="H84" i="9"/>
  <c r="I85" i="6"/>
  <c r="P85" i="6"/>
  <c r="D86" i="6"/>
  <c r="E85" i="6"/>
  <c r="N85" i="6"/>
  <c r="K85" i="6"/>
  <c r="M85" i="6"/>
  <c r="R85" i="6"/>
  <c r="F85" i="6"/>
  <c r="S85" i="6"/>
  <c r="G85" i="6"/>
  <c r="O85" i="6"/>
  <c r="Q85" i="6"/>
  <c r="J85" i="6"/>
  <c r="L85" i="6"/>
  <c r="H85" i="6"/>
  <c r="S85" i="10"/>
  <c r="T85" i="10"/>
  <c r="Q85" i="10"/>
  <c r="U85" i="10"/>
  <c r="U297" i="10" s="1"/>
  <c r="N85" i="10"/>
  <c r="R85" i="10"/>
  <c r="P85" i="10"/>
  <c r="I85" i="10"/>
  <c r="O85" i="10"/>
  <c r="L85" i="10"/>
  <c r="K85" i="10"/>
  <c r="H85" i="10"/>
  <c r="J85" i="10"/>
  <c r="G85" i="10"/>
  <c r="M85" i="10"/>
  <c r="E86" i="10"/>
  <c r="C88" i="8"/>
  <c r="C88" i="5" l="1"/>
  <c r="O87" i="5"/>
  <c r="R87" i="5"/>
  <c r="N87" i="5"/>
  <c r="P87" i="5"/>
  <c r="G87" i="5"/>
  <c r="H87" i="5"/>
  <c r="F87" i="5"/>
  <c r="M87" i="5"/>
  <c r="I87" i="5"/>
  <c r="J87" i="5"/>
  <c r="Q87" i="5"/>
  <c r="S87" i="5"/>
  <c r="K87" i="5"/>
  <c r="L87" i="5"/>
  <c r="E87" i="5"/>
  <c r="C105" i="7"/>
  <c r="D93" i="7"/>
  <c r="H92" i="7"/>
  <c r="N92" i="7"/>
  <c r="J92" i="7"/>
  <c r="G92" i="7"/>
  <c r="K92" i="7"/>
  <c r="R92" i="7"/>
  <c r="Q92" i="7"/>
  <c r="P92" i="7"/>
  <c r="O92" i="7"/>
  <c r="L92" i="7"/>
  <c r="I92" i="7"/>
  <c r="E92" i="7"/>
  <c r="F92" i="7"/>
  <c r="M92" i="7"/>
  <c r="S92" i="7"/>
  <c r="C89" i="8"/>
  <c r="P86" i="10"/>
  <c r="R86" i="10"/>
  <c r="N86" i="10"/>
  <c r="T86" i="10"/>
  <c r="S86" i="10"/>
  <c r="K86" i="10"/>
  <c r="E87" i="10"/>
  <c r="G86" i="10"/>
  <c r="L86" i="10"/>
  <c r="U86" i="10"/>
  <c r="U298" i="10" s="1"/>
  <c r="M86" i="10"/>
  <c r="I86" i="10"/>
  <c r="O86" i="10"/>
  <c r="H86" i="10"/>
  <c r="J86" i="10"/>
  <c r="Q86" i="10"/>
  <c r="K86" i="6"/>
  <c r="P86" i="6"/>
  <c r="M86" i="6"/>
  <c r="Q86" i="6"/>
  <c r="J86" i="6"/>
  <c r="R86" i="6"/>
  <c r="O86" i="6"/>
  <c r="N86" i="6"/>
  <c r="I86" i="6"/>
  <c r="F86" i="6"/>
  <c r="H86" i="6"/>
  <c r="L86" i="6"/>
  <c r="S86" i="6"/>
  <c r="E86" i="6"/>
  <c r="D87" i="6"/>
  <c r="G86" i="6"/>
  <c r="I85" i="9"/>
  <c r="P85" i="9"/>
  <c r="Q85" i="9"/>
  <c r="R85" i="9"/>
  <c r="G85" i="9"/>
  <c r="O85" i="9"/>
  <c r="M85" i="9"/>
  <c r="E85" i="9"/>
  <c r="K85" i="9"/>
  <c r="H85" i="9"/>
  <c r="D86" i="9"/>
  <c r="L85" i="9"/>
  <c r="J85" i="9"/>
  <c r="S85" i="9"/>
  <c r="N85" i="9"/>
  <c r="F85" i="9"/>
  <c r="D87" i="8"/>
  <c r="O86" i="8"/>
  <c r="J86" i="8"/>
  <c r="K86" i="8"/>
  <c r="E86" i="8"/>
  <c r="F86" i="8"/>
  <c r="N86" i="8"/>
  <c r="R86" i="8"/>
  <c r="I86" i="8"/>
  <c r="S86" i="8"/>
  <c r="M86" i="8"/>
  <c r="G86" i="8"/>
  <c r="Q86" i="8"/>
  <c r="P86" i="8"/>
  <c r="L86" i="8"/>
  <c r="H86" i="8"/>
  <c r="D94" i="7" l="1"/>
  <c r="J93" i="7"/>
  <c r="K93" i="7"/>
  <c r="R93" i="7"/>
  <c r="F93" i="7"/>
  <c r="H93" i="7"/>
  <c r="G93" i="7"/>
  <c r="P93" i="7"/>
  <c r="N93" i="7"/>
  <c r="O93" i="7"/>
  <c r="M93" i="7"/>
  <c r="I93" i="7"/>
  <c r="E93" i="7"/>
  <c r="Q93" i="7"/>
  <c r="L93" i="7"/>
  <c r="S93" i="7"/>
  <c r="C106" i="7"/>
  <c r="C89" i="5"/>
  <c r="H88" i="5"/>
  <c r="G88" i="5"/>
  <c r="O88" i="5"/>
  <c r="P88" i="5"/>
  <c r="R88" i="5"/>
  <c r="M88" i="5"/>
  <c r="L88" i="5"/>
  <c r="E88" i="5"/>
  <c r="S88" i="5"/>
  <c r="F88" i="5"/>
  <c r="Q88" i="5"/>
  <c r="J88" i="5"/>
  <c r="I88" i="5"/>
  <c r="K88" i="5"/>
  <c r="N88" i="5"/>
  <c r="D88" i="8"/>
  <c r="P87" i="8"/>
  <c r="R87" i="8"/>
  <c r="I87" i="8"/>
  <c r="G87" i="8"/>
  <c r="O87" i="8"/>
  <c r="L87" i="8"/>
  <c r="S87" i="8"/>
  <c r="Q87" i="8"/>
  <c r="J87" i="8"/>
  <c r="F87" i="8"/>
  <c r="M87" i="8"/>
  <c r="H87" i="8"/>
  <c r="K87" i="8"/>
  <c r="N87" i="8"/>
  <c r="E87" i="8"/>
  <c r="N86" i="9"/>
  <c r="J86" i="9"/>
  <c r="E86" i="9"/>
  <c r="I86" i="9"/>
  <c r="K86" i="9"/>
  <c r="M86" i="9"/>
  <c r="L86" i="9"/>
  <c r="Q86" i="9"/>
  <c r="G86" i="9"/>
  <c r="H86" i="9"/>
  <c r="R86" i="9"/>
  <c r="P86" i="9"/>
  <c r="S86" i="9"/>
  <c r="F86" i="9"/>
  <c r="D87" i="9"/>
  <c r="O86" i="9"/>
  <c r="G87" i="6"/>
  <c r="J87" i="6"/>
  <c r="K87" i="6"/>
  <c r="E87" i="6"/>
  <c r="N87" i="6"/>
  <c r="P87" i="6"/>
  <c r="R87" i="6"/>
  <c r="I87" i="6"/>
  <c r="S87" i="6"/>
  <c r="M87" i="6"/>
  <c r="H87" i="6"/>
  <c r="F87" i="6"/>
  <c r="O87" i="6"/>
  <c r="Q87" i="6"/>
  <c r="L87" i="6"/>
  <c r="D88" i="6"/>
  <c r="T87" i="10"/>
  <c r="H87" i="10"/>
  <c r="P87" i="10"/>
  <c r="I87" i="10"/>
  <c r="J87" i="10"/>
  <c r="S87" i="10"/>
  <c r="G87" i="10"/>
  <c r="K87" i="10"/>
  <c r="R87" i="10"/>
  <c r="U87" i="10"/>
  <c r="U299" i="10" s="1"/>
  <c r="N87" i="10"/>
  <c r="E88" i="10"/>
  <c r="M87" i="10"/>
  <c r="Q87" i="10"/>
  <c r="O87" i="10"/>
  <c r="L87" i="10"/>
  <c r="C90" i="8"/>
  <c r="C90" i="5" l="1"/>
  <c r="M89" i="5"/>
  <c r="Q89" i="5"/>
  <c r="R89" i="5"/>
  <c r="G89" i="5"/>
  <c r="J89" i="5"/>
  <c r="H89" i="5"/>
  <c r="I89" i="5"/>
  <c r="E89" i="5"/>
  <c r="K89" i="5"/>
  <c r="N89" i="5"/>
  <c r="O89" i="5"/>
  <c r="S89" i="5"/>
  <c r="L89" i="5"/>
  <c r="P89" i="5"/>
  <c r="F89" i="5"/>
  <c r="D95" i="7"/>
  <c r="I94" i="7"/>
  <c r="P94" i="7"/>
  <c r="E94" i="7"/>
  <c r="K94" i="7"/>
  <c r="J94" i="7"/>
  <c r="N94" i="7"/>
  <c r="M94" i="7"/>
  <c r="H94" i="7"/>
  <c r="S94" i="7"/>
  <c r="Q94" i="7"/>
  <c r="L94" i="7"/>
  <c r="O94" i="7"/>
  <c r="R94" i="7"/>
  <c r="F94" i="7"/>
  <c r="G94" i="7"/>
  <c r="C91" i="8"/>
  <c r="O88" i="10"/>
  <c r="K88" i="10"/>
  <c r="S88" i="10"/>
  <c r="P88" i="10"/>
  <c r="I88" i="10"/>
  <c r="M88" i="10"/>
  <c r="Q88" i="10"/>
  <c r="T88" i="10"/>
  <c r="E89" i="10"/>
  <c r="G88" i="10"/>
  <c r="R88" i="10"/>
  <c r="N88" i="10"/>
  <c r="J88" i="10"/>
  <c r="L88" i="10"/>
  <c r="H88" i="10"/>
  <c r="U88" i="10"/>
  <c r="U300" i="10" s="1"/>
  <c r="H88" i="6"/>
  <c r="Q88" i="6"/>
  <c r="J88" i="6"/>
  <c r="S88" i="6"/>
  <c r="N88" i="6"/>
  <c r="K88" i="6"/>
  <c r="D89" i="6"/>
  <c r="G88" i="6"/>
  <c r="F88" i="6"/>
  <c r="R88" i="6"/>
  <c r="O88" i="6"/>
  <c r="L88" i="6"/>
  <c r="I88" i="6"/>
  <c r="P88" i="6"/>
  <c r="E88" i="6"/>
  <c r="M88" i="6"/>
  <c r="R87" i="9"/>
  <c r="E87" i="9"/>
  <c r="H87" i="9"/>
  <c r="I87" i="9"/>
  <c r="Q87" i="9"/>
  <c r="L87" i="9"/>
  <c r="P87" i="9"/>
  <c r="G87" i="9"/>
  <c r="O87" i="9"/>
  <c r="D88" i="9"/>
  <c r="J87" i="9"/>
  <c r="S87" i="9"/>
  <c r="M87" i="9"/>
  <c r="F87" i="9"/>
  <c r="N87" i="9"/>
  <c r="K87" i="9"/>
  <c r="D89" i="8"/>
  <c r="J88" i="8"/>
  <c r="I88" i="8"/>
  <c r="E88" i="8"/>
  <c r="F88" i="8"/>
  <c r="S88" i="8"/>
  <c r="O88" i="8"/>
  <c r="L88" i="8"/>
  <c r="G88" i="8"/>
  <c r="K88" i="8"/>
  <c r="N88" i="8"/>
  <c r="H88" i="8"/>
  <c r="R88" i="8"/>
  <c r="P88" i="8"/>
  <c r="Q88" i="8"/>
  <c r="M88" i="8"/>
  <c r="D96" i="7" l="1"/>
  <c r="F95" i="7"/>
  <c r="O95" i="7"/>
  <c r="S95" i="7"/>
  <c r="L95" i="7"/>
  <c r="G95" i="7"/>
  <c r="M95" i="7"/>
  <c r="P95" i="7"/>
  <c r="H95" i="7"/>
  <c r="R95" i="7"/>
  <c r="J95" i="7"/>
  <c r="K95" i="7"/>
  <c r="N95" i="7"/>
  <c r="Q95" i="7"/>
  <c r="E95" i="7"/>
  <c r="I95" i="7"/>
  <c r="C91" i="5"/>
  <c r="R90" i="5"/>
  <c r="J90" i="5"/>
  <c r="L90" i="5"/>
  <c r="H90" i="5"/>
  <c r="N90" i="5"/>
  <c r="M90" i="5"/>
  <c r="G90" i="5"/>
  <c r="Q90" i="5"/>
  <c r="S90" i="5"/>
  <c r="I90" i="5"/>
  <c r="O90" i="5"/>
  <c r="F90" i="5"/>
  <c r="P90" i="5"/>
  <c r="K90" i="5"/>
  <c r="E90" i="5"/>
  <c r="D90" i="8"/>
  <c r="P89" i="8"/>
  <c r="K89" i="8"/>
  <c r="S89" i="8"/>
  <c r="F89" i="8"/>
  <c r="N89" i="8"/>
  <c r="R89" i="8"/>
  <c r="L89" i="8"/>
  <c r="I89" i="8"/>
  <c r="E89" i="8"/>
  <c r="Q89" i="8"/>
  <c r="G89" i="8"/>
  <c r="H89" i="8"/>
  <c r="M89" i="8"/>
  <c r="J89" i="8"/>
  <c r="O89" i="8"/>
  <c r="S89" i="10"/>
  <c r="E90" i="10"/>
  <c r="K89" i="10"/>
  <c r="Q89" i="10"/>
  <c r="G89" i="10"/>
  <c r="T89" i="10"/>
  <c r="L89" i="10"/>
  <c r="J89" i="10"/>
  <c r="I89" i="10"/>
  <c r="O89" i="10"/>
  <c r="R89" i="10"/>
  <c r="H89" i="10"/>
  <c r="U89" i="10"/>
  <c r="U301" i="10" s="1"/>
  <c r="P89" i="10"/>
  <c r="N89" i="10"/>
  <c r="M89" i="10"/>
  <c r="M89" i="6"/>
  <c r="E89" i="6"/>
  <c r="G89" i="6"/>
  <c r="H89" i="6"/>
  <c r="K89" i="6"/>
  <c r="F89" i="6"/>
  <c r="N89" i="6"/>
  <c r="Q89" i="6"/>
  <c r="I89" i="6"/>
  <c r="P89" i="6"/>
  <c r="R89" i="6"/>
  <c r="J89" i="6"/>
  <c r="O89" i="6"/>
  <c r="L89" i="6"/>
  <c r="D90" i="6"/>
  <c r="S89" i="6"/>
  <c r="P88" i="9"/>
  <c r="F88" i="9"/>
  <c r="N88" i="9"/>
  <c r="G88" i="9"/>
  <c r="L88" i="9"/>
  <c r="O88" i="9"/>
  <c r="R88" i="9"/>
  <c r="S88" i="9"/>
  <c r="Q88" i="9"/>
  <c r="K88" i="9"/>
  <c r="M88" i="9"/>
  <c r="J88" i="9"/>
  <c r="I88" i="9"/>
  <c r="H88" i="9"/>
  <c r="E88" i="9"/>
  <c r="D89" i="9"/>
  <c r="C92" i="8"/>
  <c r="C92" i="5" l="1"/>
  <c r="S91" i="5"/>
  <c r="K91" i="5"/>
  <c r="P91" i="5"/>
  <c r="O91" i="5"/>
  <c r="H91" i="5"/>
  <c r="J91" i="5"/>
  <c r="L91" i="5"/>
  <c r="E91" i="5"/>
  <c r="I91" i="5"/>
  <c r="M91" i="5"/>
  <c r="R91" i="5"/>
  <c r="F91" i="5"/>
  <c r="Q91" i="5"/>
  <c r="N91" i="5"/>
  <c r="G91" i="5"/>
  <c r="D97" i="7"/>
  <c r="H96" i="7"/>
  <c r="N96" i="7"/>
  <c r="E96" i="7"/>
  <c r="R96" i="7"/>
  <c r="S96" i="7"/>
  <c r="L96" i="7"/>
  <c r="O96" i="7"/>
  <c r="K96" i="7"/>
  <c r="Q96" i="7"/>
  <c r="G96" i="7"/>
  <c r="P96" i="7"/>
  <c r="M96" i="7"/>
  <c r="F96" i="7"/>
  <c r="I96" i="7"/>
  <c r="J96" i="7"/>
  <c r="C93" i="8"/>
  <c r="Q89" i="9"/>
  <c r="L89" i="9"/>
  <c r="D90" i="9"/>
  <c r="E89" i="9"/>
  <c r="H89" i="9"/>
  <c r="S89" i="9"/>
  <c r="O89" i="9"/>
  <c r="P89" i="9"/>
  <c r="I89" i="9"/>
  <c r="M89" i="9"/>
  <c r="F89" i="9"/>
  <c r="R89" i="9"/>
  <c r="K89" i="9"/>
  <c r="N89" i="9"/>
  <c r="J89" i="9"/>
  <c r="G89" i="9"/>
  <c r="S90" i="6"/>
  <c r="L90" i="6"/>
  <c r="E90" i="6"/>
  <c r="R90" i="6"/>
  <c r="M90" i="6"/>
  <c r="H90" i="6"/>
  <c r="O90" i="6"/>
  <c r="D91" i="6"/>
  <c r="I90" i="6"/>
  <c r="K90" i="6"/>
  <c r="J90" i="6"/>
  <c r="P90" i="6"/>
  <c r="Q90" i="6"/>
  <c r="G90" i="6"/>
  <c r="N90" i="6"/>
  <c r="F90" i="6"/>
  <c r="N90" i="10"/>
  <c r="U90" i="10"/>
  <c r="U302" i="10" s="1"/>
  <c r="J90" i="10"/>
  <c r="Q90" i="10"/>
  <c r="M90" i="10"/>
  <c r="G90" i="10"/>
  <c r="K90" i="10"/>
  <c r="R90" i="10"/>
  <c r="E91" i="10"/>
  <c r="T90" i="10"/>
  <c r="L90" i="10"/>
  <c r="S90" i="10"/>
  <c r="I90" i="10"/>
  <c r="O90" i="10"/>
  <c r="P90" i="10"/>
  <c r="H90" i="10"/>
  <c r="D91" i="8"/>
  <c r="M90" i="8"/>
  <c r="F90" i="8"/>
  <c r="Q90" i="8"/>
  <c r="R90" i="8"/>
  <c r="N90" i="8"/>
  <c r="J90" i="8"/>
  <c r="G90" i="8"/>
  <c r="K90" i="8"/>
  <c r="E90" i="8"/>
  <c r="H90" i="8"/>
  <c r="S90" i="8"/>
  <c r="I90" i="8"/>
  <c r="O90" i="8"/>
  <c r="P90" i="8"/>
  <c r="L90" i="8"/>
  <c r="D98" i="7" l="1"/>
  <c r="Q97" i="7"/>
  <c r="S97" i="7"/>
  <c r="K97" i="7"/>
  <c r="F97" i="7"/>
  <c r="R97" i="7"/>
  <c r="L97" i="7"/>
  <c r="J97" i="7"/>
  <c r="E97" i="7"/>
  <c r="G97" i="7"/>
  <c r="P97" i="7"/>
  <c r="N97" i="7"/>
  <c r="M97" i="7"/>
  <c r="H97" i="7"/>
  <c r="O97" i="7"/>
  <c r="I97" i="7"/>
  <c r="P92" i="5"/>
  <c r="K92" i="5"/>
  <c r="S92" i="5"/>
  <c r="L92" i="5"/>
  <c r="C93" i="5"/>
  <c r="R92" i="5"/>
  <c r="M92" i="5"/>
  <c r="O92" i="5"/>
  <c r="N92" i="5"/>
  <c r="H92" i="5"/>
  <c r="E92" i="5"/>
  <c r="G92" i="5"/>
  <c r="Q92" i="5"/>
  <c r="F92" i="5"/>
  <c r="I92" i="5"/>
  <c r="J92" i="5"/>
  <c r="D92" i="8"/>
  <c r="J91" i="8"/>
  <c r="Q91" i="8"/>
  <c r="K91" i="8"/>
  <c r="F91" i="8"/>
  <c r="I91" i="8"/>
  <c r="S91" i="8"/>
  <c r="L91" i="8"/>
  <c r="E91" i="8"/>
  <c r="N91" i="8"/>
  <c r="G91" i="8"/>
  <c r="H91" i="8"/>
  <c r="P91" i="8"/>
  <c r="M91" i="8"/>
  <c r="R91" i="8"/>
  <c r="O91" i="8"/>
  <c r="S91" i="10"/>
  <c r="G91" i="10"/>
  <c r="N91" i="10"/>
  <c r="J91" i="10"/>
  <c r="I91" i="10"/>
  <c r="M91" i="10"/>
  <c r="H91" i="10"/>
  <c r="T91" i="10"/>
  <c r="L91" i="10"/>
  <c r="P91" i="10"/>
  <c r="R91" i="10"/>
  <c r="O91" i="10"/>
  <c r="E92" i="10"/>
  <c r="K91" i="10"/>
  <c r="Q91" i="10"/>
  <c r="U91" i="10"/>
  <c r="U303" i="10" s="1"/>
  <c r="Q91" i="6"/>
  <c r="J91" i="6"/>
  <c r="F91" i="6"/>
  <c r="I91" i="6"/>
  <c r="M91" i="6"/>
  <c r="R91" i="6"/>
  <c r="D92" i="6"/>
  <c r="O91" i="6"/>
  <c r="P91" i="6"/>
  <c r="G91" i="6"/>
  <c r="S91" i="6"/>
  <c r="H91" i="6"/>
  <c r="K91" i="6"/>
  <c r="E91" i="6"/>
  <c r="N91" i="6"/>
  <c r="L91" i="6"/>
  <c r="S90" i="9"/>
  <c r="M90" i="9"/>
  <c r="R90" i="9"/>
  <c r="O90" i="9"/>
  <c r="F90" i="9"/>
  <c r="J90" i="9"/>
  <c r="K90" i="9"/>
  <c r="D91" i="9"/>
  <c r="E90" i="9"/>
  <c r="P90" i="9"/>
  <c r="Q90" i="9"/>
  <c r="I90" i="9"/>
  <c r="N90" i="9"/>
  <c r="L90" i="9"/>
  <c r="G90" i="9"/>
  <c r="H90" i="9"/>
  <c r="C94" i="8"/>
  <c r="G93" i="5" l="1"/>
  <c r="S93" i="5"/>
  <c r="C94" i="5"/>
  <c r="K93" i="5"/>
  <c r="E93" i="5"/>
  <c r="F93" i="5"/>
  <c r="M93" i="5"/>
  <c r="L93" i="5"/>
  <c r="Q93" i="5"/>
  <c r="R93" i="5"/>
  <c r="H93" i="5"/>
  <c r="J93" i="5"/>
  <c r="I93" i="5"/>
  <c r="N93" i="5"/>
  <c r="P93" i="5"/>
  <c r="O93" i="5"/>
  <c r="D99" i="7"/>
  <c r="Q98" i="7"/>
  <c r="K98" i="7"/>
  <c r="I98" i="7"/>
  <c r="P98" i="7"/>
  <c r="R98" i="7"/>
  <c r="L98" i="7"/>
  <c r="O98" i="7"/>
  <c r="E98" i="7"/>
  <c r="J98" i="7"/>
  <c r="F98" i="7"/>
  <c r="M98" i="7"/>
  <c r="N98" i="7"/>
  <c r="G98" i="7"/>
  <c r="H98" i="7"/>
  <c r="S98" i="7"/>
  <c r="C95" i="8"/>
  <c r="H92" i="10"/>
  <c r="G92" i="10"/>
  <c r="I92" i="10"/>
  <c r="J92" i="10"/>
  <c r="M92" i="10"/>
  <c r="N92" i="10"/>
  <c r="S92" i="10"/>
  <c r="P92" i="10"/>
  <c r="U92" i="10"/>
  <c r="U304" i="10" s="1"/>
  <c r="K92" i="10"/>
  <c r="O92" i="10"/>
  <c r="T92" i="10"/>
  <c r="L92" i="10"/>
  <c r="E93" i="10"/>
  <c r="R92" i="10"/>
  <c r="Q92" i="10"/>
  <c r="F91" i="9"/>
  <c r="G91" i="9"/>
  <c r="P91" i="9"/>
  <c r="E91" i="9"/>
  <c r="I91" i="9"/>
  <c r="J91" i="9"/>
  <c r="L91" i="9"/>
  <c r="S91" i="9"/>
  <c r="N91" i="9"/>
  <c r="M91" i="9"/>
  <c r="R91" i="9"/>
  <c r="H91" i="9"/>
  <c r="K91" i="9"/>
  <c r="O91" i="9"/>
  <c r="Q91" i="9"/>
  <c r="D92" i="9"/>
  <c r="G92" i="6"/>
  <c r="Q92" i="6"/>
  <c r="D93" i="6"/>
  <c r="M92" i="6"/>
  <c r="R92" i="6"/>
  <c r="I92" i="6"/>
  <c r="S92" i="6"/>
  <c r="F92" i="6"/>
  <c r="E92" i="6"/>
  <c r="L92" i="6"/>
  <c r="H92" i="6"/>
  <c r="O92" i="6"/>
  <c r="J92" i="6"/>
  <c r="N92" i="6"/>
  <c r="P92" i="6"/>
  <c r="K92" i="6"/>
  <c r="D93" i="8"/>
  <c r="E92" i="8"/>
  <c r="F92" i="8"/>
  <c r="I92" i="8"/>
  <c r="H92" i="8"/>
  <c r="Q92" i="8"/>
  <c r="K92" i="8"/>
  <c r="S92" i="8"/>
  <c r="O92" i="8"/>
  <c r="R92" i="8"/>
  <c r="M92" i="8"/>
  <c r="L92" i="8"/>
  <c r="J92" i="8"/>
  <c r="G92" i="8"/>
  <c r="P92" i="8"/>
  <c r="N92" i="8"/>
  <c r="C95" i="5" l="1"/>
  <c r="J94" i="5"/>
  <c r="E94" i="5"/>
  <c r="K94" i="5"/>
  <c r="P94" i="5"/>
  <c r="G94" i="5"/>
  <c r="Q94" i="5"/>
  <c r="O94" i="5"/>
  <c r="H94" i="5"/>
  <c r="M94" i="5"/>
  <c r="F94" i="5"/>
  <c r="S94" i="5"/>
  <c r="L94" i="5"/>
  <c r="N94" i="5"/>
  <c r="I94" i="5"/>
  <c r="R94" i="5"/>
  <c r="D100" i="7"/>
  <c r="H99" i="7"/>
  <c r="S99" i="7"/>
  <c r="E99" i="7"/>
  <c r="Q99" i="7"/>
  <c r="J99" i="7"/>
  <c r="I99" i="7"/>
  <c r="P99" i="7"/>
  <c r="F99" i="7"/>
  <c r="R99" i="7"/>
  <c r="L99" i="7"/>
  <c r="G99" i="7"/>
  <c r="N99" i="7"/>
  <c r="M99" i="7"/>
  <c r="K99" i="7"/>
  <c r="O99" i="7"/>
  <c r="D94" i="8"/>
  <c r="F93" i="8"/>
  <c r="I93" i="8"/>
  <c r="E93" i="8"/>
  <c r="S93" i="8"/>
  <c r="J93" i="8"/>
  <c r="P93" i="8"/>
  <c r="R93" i="8"/>
  <c r="K93" i="8"/>
  <c r="Q93" i="8"/>
  <c r="L93" i="8"/>
  <c r="N93" i="8"/>
  <c r="H93" i="8"/>
  <c r="M93" i="8"/>
  <c r="O93" i="8"/>
  <c r="G93" i="8"/>
  <c r="M92" i="9"/>
  <c r="F92" i="9"/>
  <c r="I92" i="9"/>
  <c r="P92" i="9"/>
  <c r="E92" i="9"/>
  <c r="G92" i="9"/>
  <c r="L92" i="9"/>
  <c r="K92" i="9"/>
  <c r="O92" i="9"/>
  <c r="S92" i="9"/>
  <c r="R92" i="9"/>
  <c r="J92" i="9"/>
  <c r="D93" i="9"/>
  <c r="H92" i="9"/>
  <c r="N92" i="9"/>
  <c r="Q92" i="9"/>
  <c r="D94" i="6"/>
  <c r="S93" i="6"/>
  <c r="N93" i="6"/>
  <c r="H93" i="6"/>
  <c r="O93" i="6"/>
  <c r="K93" i="6"/>
  <c r="R93" i="6"/>
  <c r="L93" i="6"/>
  <c r="F93" i="6"/>
  <c r="I93" i="6"/>
  <c r="P93" i="6"/>
  <c r="G93" i="6"/>
  <c r="Q93" i="6"/>
  <c r="M93" i="6"/>
  <c r="E93" i="6"/>
  <c r="J93" i="6"/>
  <c r="G93" i="10"/>
  <c r="T93" i="10"/>
  <c r="H93" i="10"/>
  <c r="O93" i="10"/>
  <c r="L93" i="10"/>
  <c r="J93" i="10"/>
  <c r="R93" i="10"/>
  <c r="I93" i="10"/>
  <c r="N93" i="10"/>
  <c r="P93" i="10"/>
  <c r="Q93" i="10"/>
  <c r="E94" i="10"/>
  <c r="K93" i="10"/>
  <c r="M93" i="10"/>
  <c r="S93" i="10"/>
  <c r="U93" i="10"/>
  <c r="U305" i="10" s="1"/>
  <c r="C96" i="8"/>
  <c r="D101" i="7" l="1"/>
  <c r="N100" i="7"/>
  <c r="R100" i="7"/>
  <c r="K100" i="7"/>
  <c r="G100" i="7"/>
  <c r="J100" i="7"/>
  <c r="H100" i="7"/>
  <c r="O100" i="7"/>
  <c r="I100" i="7"/>
  <c r="Q100" i="7"/>
  <c r="S100" i="7"/>
  <c r="F100" i="7"/>
  <c r="M100" i="7"/>
  <c r="L100" i="7"/>
  <c r="P100" i="7"/>
  <c r="E100" i="7"/>
  <c r="C96" i="5"/>
  <c r="S95" i="5"/>
  <c r="F95" i="5"/>
  <c r="H95" i="5"/>
  <c r="K95" i="5"/>
  <c r="I95" i="5"/>
  <c r="P95" i="5"/>
  <c r="N95" i="5"/>
  <c r="G95" i="5"/>
  <c r="E95" i="5"/>
  <c r="J95" i="5"/>
  <c r="M95" i="5"/>
  <c r="O95" i="5"/>
  <c r="R95" i="5"/>
  <c r="L95" i="5"/>
  <c r="Q95" i="5"/>
  <c r="C97" i="8"/>
  <c r="H94" i="6"/>
  <c r="I94" i="6"/>
  <c r="K94" i="6"/>
  <c r="S94" i="6"/>
  <c r="O94" i="6"/>
  <c r="G94" i="6"/>
  <c r="R94" i="6"/>
  <c r="L94" i="6"/>
  <c r="Q94" i="6"/>
  <c r="E94" i="6"/>
  <c r="F94" i="6"/>
  <c r="P94" i="6"/>
  <c r="D95" i="6"/>
  <c r="J94" i="6"/>
  <c r="M94" i="6"/>
  <c r="N94" i="6"/>
  <c r="J93" i="9"/>
  <c r="G93" i="9"/>
  <c r="K93" i="9"/>
  <c r="M93" i="9"/>
  <c r="H93" i="9"/>
  <c r="S93" i="9"/>
  <c r="F93" i="9"/>
  <c r="I93" i="9"/>
  <c r="D94" i="9"/>
  <c r="L93" i="9"/>
  <c r="N93" i="9"/>
  <c r="O93" i="9"/>
  <c r="R93" i="9"/>
  <c r="Q93" i="9"/>
  <c r="E93" i="9"/>
  <c r="P93" i="9"/>
  <c r="M94" i="10"/>
  <c r="P94" i="10"/>
  <c r="L94" i="10"/>
  <c r="U94" i="10"/>
  <c r="U306" i="10" s="1"/>
  <c r="S94" i="10"/>
  <c r="H94" i="10"/>
  <c r="J94" i="10"/>
  <c r="K94" i="10"/>
  <c r="Q94" i="10"/>
  <c r="O94" i="10"/>
  <c r="E95" i="10"/>
  <c r="N94" i="10"/>
  <c r="R94" i="10"/>
  <c r="I94" i="10"/>
  <c r="G94" i="10"/>
  <c r="T94" i="10"/>
  <c r="D95" i="8"/>
  <c r="P94" i="8"/>
  <c r="M94" i="8"/>
  <c r="O94" i="8"/>
  <c r="E94" i="8"/>
  <c r="I94" i="8"/>
  <c r="R94" i="8"/>
  <c r="F94" i="8"/>
  <c r="Q94" i="8"/>
  <c r="S94" i="8"/>
  <c r="J94" i="8"/>
  <c r="L94" i="8"/>
  <c r="G94" i="8"/>
  <c r="H94" i="8"/>
  <c r="N94" i="8"/>
  <c r="K94" i="8"/>
  <c r="C97" i="5" l="1"/>
  <c r="H96" i="5"/>
  <c r="N96" i="5"/>
  <c r="S96" i="5"/>
  <c r="K96" i="5"/>
  <c r="Q96" i="5"/>
  <c r="J96" i="5"/>
  <c r="O96" i="5"/>
  <c r="L96" i="5"/>
  <c r="G96" i="5"/>
  <c r="P96" i="5"/>
  <c r="I96" i="5"/>
  <c r="E96" i="5"/>
  <c r="R96" i="5"/>
  <c r="F96" i="5"/>
  <c r="M96" i="5"/>
  <c r="D102" i="7"/>
  <c r="J101" i="7"/>
  <c r="I101" i="7"/>
  <c r="H101" i="7"/>
  <c r="F101" i="7"/>
  <c r="M101" i="7"/>
  <c r="R101" i="7"/>
  <c r="P101" i="7"/>
  <c r="O101" i="7"/>
  <c r="G101" i="7"/>
  <c r="N101" i="7"/>
  <c r="L101" i="7"/>
  <c r="S101" i="7"/>
  <c r="Q101" i="7"/>
  <c r="E101" i="7"/>
  <c r="K101" i="7"/>
  <c r="D96" i="8"/>
  <c r="H95" i="8"/>
  <c r="M95" i="8"/>
  <c r="L95" i="8"/>
  <c r="S95" i="8"/>
  <c r="F95" i="8"/>
  <c r="R95" i="8"/>
  <c r="K95" i="8"/>
  <c r="G95" i="8"/>
  <c r="J95" i="8"/>
  <c r="N95" i="8"/>
  <c r="I95" i="8"/>
  <c r="P95" i="8"/>
  <c r="O95" i="8"/>
  <c r="E95" i="8"/>
  <c r="Q95" i="8"/>
  <c r="S94" i="9"/>
  <c r="L94" i="9"/>
  <c r="J94" i="9"/>
  <c r="K94" i="9"/>
  <c r="H94" i="9"/>
  <c r="P94" i="9"/>
  <c r="I94" i="9"/>
  <c r="N94" i="9"/>
  <c r="G94" i="9"/>
  <c r="O94" i="9"/>
  <c r="E94" i="9"/>
  <c r="F94" i="9"/>
  <c r="R94" i="9"/>
  <c r="M94" i="9"/>
  <c r="D95" i="9"/>
  <c r="Q94" i="9"/>
  <c r="R95" i="6"/>
  <c r="J95" i="6"/>
  <c r="S95" i="6"/>
  <c r="H95" i="6"/>
  <c r="I95" i="6"/>
  <c r="D96" i="6"/>
  <c r="G95" i="6"/>
  <c r="F95" i="6"/>
  <c r="O95" i="6"/>
  <c r="M95" i="6"/>
  <c r="L95" i="6"/>
  <c r="N95" i="6"/>
  <c r="Q95" i="6"/>
  <c r="E95" i="6"/>
  <c r="K95" i="6"/>
  <c r="P95" i="6"/>
  <c r="G95" i="10"/>
  <c r="J95" i="10"/>
  <c r="H95" i="10"/>
  <c r="O95" i="10"/>
  <c r="M95" i="10"/>
  <c r="N95" i="10"/>
  <c r="U95" i="10"/>
  <c r="U307" i="10" s="1"/>
  <c r="P95" i="10"/>
  <c r="S95" i="10"/>
  <c r="K95" i="10"/>
  <c r="L95" i="10"/>
  <c r="R95" i="10"/>
  <c r="T95" i="10"/>
  <c r="I95" i="10"/>
  <c r="Q95" i="10"/>
  <c r="E96" i="10"/>
  <c r="C98" i="8"/>
  <c r="D103" i="7" l="1"/>
  <c r="Q102" i="7"/>
  <c r="P102" i="7"/>
  <c r="R102" i="7"/>
  <c r="N102" i="7"/>
  <c r="K102" i="7"/>
  <c r="F102" i="7"/>
  <c r="M102" i="7"/>
  <c r="G102" i="7"/>
  <c r="S102" i="7"/>
  <c r="I102" i="7"/>
  <c r="L102" i="7"/>
  <c r="O102" i="7"/>
  <c r="J102" i="7"/>
  <c r="E102" i="7"/>
  <c r="H102" i="7"/>
  <c r="C98" i="5"/>
  <c r="E97" i="5"/>
  <c r="P97" i="5"/>
  <c r="O97" i="5"/>
  <c r="Q97" i="5"/>
  <c r="M97" i="5"/>
  <c r="H97" i="5"/>
  <c r="J97" i="5"/>
  <c r="K97" i="5"/>
  <c r="F97" i="5"/>
  <c r="S97" i="5"/>
  <c r="N97" i="5"/>
  <c r="I97" i="5"/>
  <c r="G97" i="5"/>
  <c r="L97" i="5"/>
  <c r="R97" i="5"/>
  <c r="C99" i="8"/>
  <c r="R96" i="10"/>
  <c r="J96" i="10"/>
  <c r="O96" i="10"/>
  <c r="K96" i="10"/>
  <c r="M96" i="10"/>
  <c r="T96" i="10"/>
  <c r="L96" i="10"/>
  <c r="G96" i="10"/>
  <c r="E97" i="10"/>
  <c r="P96" i="10"/>
  <c r="U96" i="10"/>
  <c r="U308" i="10" s="1"/>
  <c r="H96" i="10"/>
  <c r="S96" i="10"/>
  <c r="N96" i="10"/>
  <c r="Q96" i="10"/>
  <c r="I96" i="10"/>
  <c r="E95" i="9"/>
  <c r="P95" i="9"/>
  <c r="R95" i="9"/>
  <c r="I95" i="9"/>
  <c r="N95" i="9"/>
  <c r="H95" i="9"/>
  <c r="S95" i="9"/>
  <c r="F95" i="9"/>
  <c r="G95" i="9"/>
  <c r="K95" i="9"/>
  <c r="M95" i="9"/>
  <c r="D96" i="9"/>
  <c r="L95" i="9"/>
  <c r="J95" i="9"/>
  <c r="Q95" i="9"/>
  <c r="O95" i="9"/>
  <c r="O96" i="6"/>
  <c r="F96" i="6"/>
  <c r="M96" i="6"/>
  <c r="J96" i="6"/>
  <c r="I96" i="6"/>
  <c r="P96" i="6"/>
  <c r="K96" i="6"/>
  <c r="R96" i="6"/>
  <c r="S96" i="6"/>
  <c r="D97" i="6"/>
  <c r="E96" i="6"/>
  <c r="Q96" i="6"/>
  <c r="L96" i="6"/>
  <c r="G96" i="6"/>
  <c r="H96" i="6"/>
  <c r="N96" i="6"/>
  <c r="D97" i="8"/>
  <c r="F96" i="8"/>
  <c r="G96" i="8"/>
  <c r="H96" i="8"/>
  <c r="J96" i="8"/>
  <c r="N96" i="8"/>
  <c r="R96" i="8"/>
  <c r="O96" i="8"/>
  <c r="E96" i="8"/>
  <c r="S96" i="8"/>
  <c r="K96" i="8"/>
  <c r="Q96" i="8"/>
  <c r="P96" i="8"/>
  <c r="I96" i="8"/>
  <c r="L96" i="8"/>
  <c r="M96" i="8"/>
  <c r="C99" i="5" l="1"/>
  <c r="H98" i="5"/>
  <c r="L98" i="5"/>
  <c r="K98" i="5"/>
  <c r="P98" i="5"/>
  <c r="G98" i="5"/>
  <c r="F98" i="5"/>
  <c r="O98" i="5"/>
  <c r="E98" i="5"/>
  <c r="S98" i="5"/>
  <c r="Q98" i="5"/>
  <c r="R98" i="5"/>
  <c r="J98" i="5"/>
  <c r="M98" i="5"/>
  <c r="N98" i="5"/>
  <c r="I98" i="5"/>
  <c r="D104" i="7"/>
  <c r="L103" i="7"/>
  <c r="E103" i="7"/>
  <c r="J103" i="7"/>
  <c r="S103" i="7"/>
  <c r="G103" i="7"/>
  <c r="Q103" i="7"/>
  <c r="H103" i="7"/>
  <c r="N103" i="7"/>
  <c r="P103" i="7"/>
  <c r="O103" i="7"/>
  <c r="F103" i="7"/>
  <c r="I103" i="7"/>
  <c r="M103" i="7"/>
  <c r="K103" i="7"/>
  <c r="R103" i="7"/>
  <c r="D98" i="8"/>
  <c r="P97" i="8"/>
  <c r="N97" i="8"/>
  <c r="K97" i="8"/>
  <c r="E97" i="8"/>
  <c r="O97" i="8"/>
  <c r="H97" i="8"/>
  <c r="Q97" i="8"/>
  <c r="M97" i="8"/>
  <c r="I97" i="8"/>
  <c r="F97" i="8"/>
  <c r="R97" i="8"/>
  <c r="J97" i="8"/>
  <c r="L97" i="8"/>
  <c r="S97" i="8"/>
  <c r="G97" i="8"/>
  <c r="G97" i="10"/>
  <c r="H97" i="10"/>
  <c r="J97" i="10"/>
  <c r="O97" i="10"/>
  <c r="T97" i="10"/>
  <c r="U97" i="10"/>
  <c r="U309" i="10" s="1"/>
  <c r="S97" i="10"/>
  <c r="R97" i="10"/>
  <c r="E98" i="10"/>
  <c r="N97" i="10"/>
  <c r="P97" i="10"/>
  <c r="M97" i="10"/>
  <c r="L97" i="10"/>
  <c r="Q97" i="10"/>
  <c r="K97" i="10"/>
  <c r="I97" i="10"/>
  <c r="D97" i="9"/>
  <c r="P96" i="9"/>
  <c r="F96" i="9"/>
  <c r="L96" i="9"/>
  <c r="K96" i="9"/>
  <c r="S96" i="9"/>
  <c r="N96" i="9"/>
  <c r="R96" i="9"/>
  <c r="O96" i="9"/>
  <c r="J96" i="9"/>
  <c r="Q96" i="9"/>
  <c r="G96" i="9"/>
  <c r="E96" i="9"/>
  <c r="M96" i="9"/>
  <c r="H96" i="9"/>
  <c r="I96" i="9"/>
  <c r="Q97" i="6"/>
  <c r="E97" i="6"/>
  <c r="L97" i="6"/>
  <c r="N97" i="6"/>
  <c r="P97" i="6"/>
  <c r="J97" i="6"/>
  <c r="H97" i="6"/>
  <c r="R97" i="6"/>
  <c r="F97" i="6"/>
  <c r="I97" i="6"/>
  <c r="D98" i="6"/>
  <c r="S97" i="6"/>
  <c r="O97" i="6"/>
  <c r="K97" i="6"/>
  <c r="M97" i="6"/>
  <c r="G97" i="6"/>
  <c r="C100" i="8"/>
  <c r="D105" i="7" l="1"/>
  <c r="E104" i="7"/>
  <c r="N104" i="7"/>
  <c r="L104" i="7"/>
  <c r="F104" i="7"/>
  <c r="G104" i="7"/>
  <c r="I104" i="7"/>
  <c r="H104" i="7"/>
  <c r="K104" i="7"/>
  <c r="J104" i="7"/>
  <c r="M104" i="7"/>
  <c r="Q104" i="7"/>
  <c r="S104" i="7"/>
  <c r="R104" i="7"/>
  <c r="P104" i="7"/>
  <c r="O104" i="7"/>
  <c r="C100" i="5"/>
  <c r="S99" i="5"/>
  <c r="I99" i="5"/>
  <c r="H99" i="5"/>
  <c r="R99" i="5"/>
  <c r="K99" i="5"/>
  <c r="P99" i="5"/>
  <c r="N99" i="5"/>
  <c r="E99" i="5"/>
  <c r="F99" i="5"/>
  <c r="O99" i="5"/>
  <c r="Q99" i="5"/>
  <c r="J99" i="5"/>
  <c r="G99" i="5"/>
  <c r="L99" i="5"/>
  <c r="M99" i="5"/>
  <c r="C101" i="8"/>
  <c r="J97" i="9"/>
  <c r="R97" i="9"/>
  <c r="S97" i="9"/>
  <c r="P97" i="9"/>
  <c r="Q97" i="9"/>
  <c r="N97" i="9"/>
  <c r="L97" i="9"/>
  <c r="G97" i="9"/>
  <c r="O97" i="9"/>
  <c r="M97" i="9"/>
  <c r="I97" i="9"/>
  <c r="F97" i="9"/>
  <c r="K97" i="9"/>
  <c r="H97" i="9"/>
  <c r="D98" i="9"/>
  <c r="E97" i="9"/>
  <c r="H98" i="10"/>
  <c r="K98" i="10"/>
  <c r="E99" i="10"/>
  <c r="S98" i="10"/>
  <c r="O98" i="10"/>
  <c r="M98" i="10"/>
  <c r="G98" i="10"/>
  <c r="L98" i="10"/>
  <c r="Q98" i="10"/>
  <c r="J98" i="10"/>
  <c r="I98" i="10"/>
  <c r="N98" i="10"/>
  <c r="P98" i="10"/>
  <c r="T98" i="10"/>
  <c r="R98" i="10"/>
  <c r="U98" i="10"/>
  <c r="U310" i="10" s="1"/>
  <c r="O98" i="6"/>
  <c r="P98" i="6"/>
  <c r="G98" i="6"/>
  <c r="H98" i="6"/>
  <c r="S98" i="6"/>
  <c r="M98" i="6"/>
  <c r="F98" i="6"/>
  <c r="N98" i="6"/>
  <c r="J98" i="6"/>
  <c r="Q98" i="6"/>
  <c r="K98" i="6"/>
  <c r="L98" i="6"/>
  <c r="E98" i="6"/>
  <c r="I98" i="6"/>
  <c r="D99" i="6"/>
  <c r="R98" i="6"/>
  <c r="D99" i="8"/>
  <c r="M98" i="8"/>
  <c r="J98" i="8"/>
  <c r="K98" i="8"/>
  <c r="H98" i="8"/>
  <c r="S98" i="8"/>
  <c r="R98" i="8"/>
  <c r="N98" i="8"/>
  <c r="O98" i="8"/>
  <c r="P98" i="8"/>
  <c r="E98" i="8"/>
  <c r="I98" i="8"/>
  <c r="Q98" i="8"/>
  <c r="F98" i="8"/>
  <c r="L98" i="8"/>
  <c r="G98" i="8"/>
  <c r="C101" i="5" l="1"/>
  <c r="S100" i="5"/>
  <c r="H100" i="5"/>
  <c r="N100" i="5"/>
  <c r="O100" i="5"/>
  <c r="Q100" i="5"/>
  <c r="L100" i="5"/>
  <c r="J100" i="5"/>
  <c r="F100" i="5"/>
  <c r="P100" i="5"/>
  <c r="I100" i="5"/>
  <c r="R100" i="5"/>
  <c r="E100" i="5"/>
  <c r="K100" i="5"/>
  <c r="G100" i="5"/>
  <c r="M100" i="5"/>
  <c r="D106" i="7"/>
  <c r="K105" i="7"/>
  <c r="J105" i="7"/>
  <c r="G105" i="7"/>
  <c r="L105" i="7"/>
  <c r="F105" i="7"/>
  <c r="H105" i="7"/>
  <c r="N105" i="7"/>
  <c r="E105" i="7"/>
  <c r="O105" i="7"/>
  <c r="P105" i="7"/>
  <c r="I105" i="7"/>
  <c r="S105" i="7"/>
  <c r="Q105" i="7"/>
  <c r="M105" i="7"/>
  <c r="R105" i="7"/>
  <c r="D100" i="8"/>
  <c r="M99" i="8"/>
  <c r="I99" i="8"/>
  <c r="H99" i="8"/>
  <c r="F99" i="8"/>
  <c r="S99" i="8"/>
  <c r="L99" i="8"/>
  <c r="P99" i="8"/>
  <c r="N99" i="8"/>
  <c r="E99" i="8"/>
  <c r="J99" i="8"/>
  <c r="K99" i="8"/>
  <c r="G99" i="8"/>
  <c r="Q99" i="8"/>
  <c r="R99" i="8"/>
  <c r="O99" i="8"/>
  <c r="S99" i="6"/>
  <c r="K99" i="6"/>
  <c r="F99" i="6"/>
  <c r="D100" i="6"/>
  <c r="M99" i="6"/>
  <c r="N99" i="6"/>
  <c r="G99" i="6"/>
  <c r="E99" i="6"/>
  <c r="Q99" i="6"/>
  <c r="I99" i="6"/>
  <c r="P99" i="6"/>
  <c r="L99" i="6"/>
  <c r="O99" i="6"/>
  <c r="R99" i="6"/>
  <c r="J99" i="6"/>
  <c r="H99" i="6"/>
  <c r="R99" i="10"/>
  <c r="S99" i="10"/>
  <c r="H99" i="10"/>
  <c r="U99" i="10"/>
  <c r="U311" i="10" s="1"/>
  <c r="O99" i="10"/>
  <c r="N99" i="10"/>
  <c r="J99" i="10"/>
  <c r="P99" i="10"/>
  <c r="E100" i="10"/>
  <c r="K99" i="10"/>
  <c r="G99" i="10"/>
  <c r="Q99" i="10"/>
  <c r="L99" i="10"/>
  <c r="M99" i="10"/>
  <c r="I99" i="10"/>
  <c r="T99" i="10"/>
  <c r="R98" i="9"/>
  <c r="G98" i="9"/>
  <c r="S98" i="9"/>
  <c r="H98" i="9"/>
  <c r="E98" i="9"/>
  <c r="F98" i="9"/>
  <c r="N98" i="9"/>
  <c r="J98" i="9"/>
  <c r="O98" i="9"/>
  <c r="K98" i="9"/>
  <c r="D99" i="9"/>
  <c r="Q98" i="9"/>
  <c r="L98" i="9"/>
  <c r="P98" i="9"/>
  <c r="M98" i="9"/>
  <c r="I98" i="9"/>
  <c r="C102" i="8"/>
  <c r="J106" i="7" l="1"/>
  <c r="E106" i="7"/>
  <c r="O106" i="7"/>
  <c r="P106" i="7"/>
  <c r="H106" i="7"/>
  <c r="Q106" i="7"/>
  <c r="L106" i="7"/>
  <c r="S106" i="7"/>
  <c r="F106" i="7"/>
  <c r="G106" i="7"/>
  <c r="K106" i="7"/>
  <c r="N106" i="7"/>
  <c r="M106" i="7"/>
  <c r="I106" i="7"/>
  <c r="R106" i="7"/>
  <c r="C102" i="5"/>
  <c r="O101" i="5"/>
  <c r="I101" i="5"/>
  <c r="M101" i="5"/>
  <c r="P101" i="5"/>
  <c r="G101" i="5"/>
  <c r="L101" i="5"/>
  <c r="J101" i="5"/>
  <c r="S101" i="5"/>
  <c r="H101" i="5"/>
  <c r="F101" i="5"/>
  <c r="Q101" i="5"/>
  <c r="N101" i="5"/>
  <c r="E101" i="5"/>
  <c r="K101" i="5"/>
  <c r="R101" i="5"/>
  <c r="C103" i="8"/>
  <c r="T100" i="10"/>
  <c r="R100" i="10"/>
  <c r="I100" i="10"/>
  <c r="L100" i="10"/>
  <c r="N100" i="10"/>
  <c r="G100" i="10"/>
  <c r="U100" i="10"/>
  <c r="U312" i="10" s="1"/>
  <c r="P100" i="10"/>
  <c r="Q100" i="10"/>
  <c r="J100" i="10"/>
  <c r="M100" i="10"/>
  <c r="E101" i="10"/>
  <c r="H100" i="10"/>
  <c r="S100" i="10"/>
  <c r="O100" i="10"/>
  <c r="K100" i="10"/>
  <c r="N100" i="6"/>
  <c r="S100" i="6"/>
  <c r="R100" i="6"/>
  <c r="J100" i="6"/>
  <c r="L100" i="6"/>
  <c r="I100" i="6"/>
  <c r="K100" i="6"/>
  <c r="E100" i="6"/>
  <c r="G100" i="6"/>
  <c r="O100" i="6"/>
  <c r="P100" i="6"/>
  <c r="H100" i="6"/>
  <c r="Q100" i="6"/>
  <c r="D101" i="6"/>
  <c r="M100" i="6"/>
  <c r="F100" i="6"/>
  <c r="Q99" i="9"/>
  <c r="N99" i="9"/>
  <c r="E99" i="9"/>
  <c r="D100" i="9"/>
  <c r="P99" i="9"/>
  <c r="S99" i="9"/>
  <c r="L99" i="9"/>
  <c r="G99" i="9"/>
  <c r="R99" i="9"/>
  <c r="I99" i="9"/>
  <c r="J99" i="9"/>
  <c r="F99" i="9"/>
  <c r="O99" i="9"/>
  <c r="M99" i="9"/>
  <c r="H99" i="9"/>
  <c r="K99" i="9"/>
  <c r="D101" i="8"/>
  <c r="S100" i="8"/>
  <c r="H100" i="8"/>
  <c r="N100" i="8"/>
  <c r="O100" i="8"/>
  <c r="K100" i="8"/>
  <c r="F100" i="8"/>
  <c r="L100" i="8"/>
  <c r="E100" i="8"/>
  <c r="G100" i="8"/>
  <c r="R100" i="8"/>
  <c r="P100" i="8"/>
  <c r="M100" i="8"/>
  <c r="I100" i="8"/>
  <c r="Q100" i="8"/>
  <c r="J100" i="8"/>
  <c r="C103" i="5" l="1"/>
  <c r="P102" i="5"/>
  <c r="J102" i="5"/>
  <c r="K102" i="5"/>
  <c r="E102" i="5"/>
  <c r="G102" i="5"/>
  <c r="R102" i="5"/>
  <c r="O102" i="5"/>
  <c r="I102" i="5"/>
  <c r="S102" i="5"/>
  <c r="L102" i="5"/>
  <c r="F102" i="5"/>
  <c r="M102" i="5"/>
  <c r="N102" i="5"/>
  <c r="Q102" i="5"/>
  <c r="H102" i="5"/>
  <c r="S109" i="7"/>
  <c r="S108" i="7"/>
  <c r="I108" i="7"/>
  <c r="I109" i="7"/>
  <c r="Q108" i="7"/>
  <c r="Q109" i="7"/>
  <c r="M108" i="7"/>
  <c r="M109" i="7"/>
  <c r="H109" i="7"/>
  <c r="H108" i="7"/>
  <c r="L109" i="7"/>
  <c r="L108" i="7"/>
  <c r="N109" i="7"/>
  <c r="N108" i="7"/>
  <c r="P109" i="7"/>
  <c r="P108" i="7"/>
  <c r="R109" i="7"/>
  <c r="R108" i="7"/>
  <c r="K108" i="7"/>
  <c r="K109" i="7"/>
  <c r="O109" i="7"/>
  <c r="O108" i="7"/>
  <c r="G108" i="7"/>
  <c r="G109" i="7"/>
  <c r="E108" i="7"/>
  <c r="E109" i="7"/>
  <c r="F108" i="7"/>
  <c r="F109" i="7"/>
  <c r="J108" i="7"/>
  <c r="J109" i="7"/>
  <c r="D102" i="8"/>
  <c r="P101" i="8"/>
  <c r="H101" i="8"/>
  <c r="I101" i="8"/>
  <c r="J101" i="8"/>
  <c r="G101" i="8"/>
  <c r="S101" i="8"/>
  <c r="N101" i="8"/>
  <c r="Q101" i="8"/>
  <c r="M101" i="8"/>
  <c r="F101" i="8"/>
  <c r="E101" i="8"/>
  <c r="O101" i="8"/>
  <c r="R101" i="8"/>
  <c r="K101" i="8"/>
  <c r="L101" i="8"/>
  <c r="M100" i="9"/>
  <c r="K100" i="9"/>
  <c r="L100" i="9"/>
  <c r="Q100" i="9"/>
  <c r="I100" i="9"/>
  <c r="F100" i="9"/>
  <c r="H100" i="9"/>
  <c r="E100" i="9"/>
  <c r="J100" i="9"/>
  <c r="N100" i="9"/>
  <c r="G100" i="9"/>
  <c r="D101" i="9"/>
  <c r="S100" i="9"/>
  <c r="P100" i="9"/>
  <c r="O100" i="9"/>
  <c r="R100" i="9"/>
  <c r="S101" i="10"/>
  <c r="O101" i="10"/>
  <c r="N101" i="10"/>
  <c r="P101" i="10"/>
  <c r="L101" i="10"/>
  <c r="M101" i="10"/>
  <c r="H101" i="10"/>
  <c r="K101" i="10"/>
  <c r="U101" i="10"/>
  <c r="U313" i="10" s="1"/>
  <c r="J101" i="10"/>
  <c r="E102" i="10"/>
  <c r="R101" i="10"/>
  <c r="Q101" i="10"/>
  <c r="G101" i="10"/>
  <c r="T101" i="10"/>
  <c r="I101" i="10"/>
  <c r="O101" i="6"/>
  <c r="L101" i="6"/>
  <c r="Q101" i="6"/>
  <c r="F101" i="6"/>
  <c r="M101" i="6"/>
  <c r="N101" i="6"/>
  <c r="R101" i="6"/>
  <c r="H101" i="6"/>
  <c r="E101" i="6"/>
  <c r="S101" i="6"/>
  <c r="P101" i="6"/>
  <c r="D102" i="6"/>
  <c r="K101" i="6"/>
  <c r="G101" i="6"/>
  <c r="I101" i="6"/>
  <c r="J101" i="6"/>
  <c r="C104" i="8"/>
  <c r="C104" i="5" l="1"/>
  <c r="R103" i="5"/>
  <c r="Q103" i="5"/>
  <c r="H103" i="5"/>
  <c r="G103" i="5"/>
  <c r="J103" i="5"/>
  <c r="P103" i="5"/>
  <c r="M103" i="5"/>
  <c r="I103" i="5"/>
  <c r="K103" i="5"/>
  <c r="E103" i="5"/>
  <c r="S103" i="5"/>
  <c r="O103" i="5"/>
  <c r="N103" i="5"/>
  <c r="L103" i="5"/>
  <c r="F103" i="5"/>
  <c r="C105" i="8"/>
  <c r="H102" i="6"/>
  <c r="S102" i="6"/>
  <c r="E102" i="6"/>
  <c r="J102" i="6"/>
  <c r="R102" i="6"/>
  <c r="P102" i="6"/>
  <c r="N102" i="6"/>
  <c r="G102" i="6"/>
  <c r="I102" i="6"/>
  <c r="L102" i="6"/>
  <c r="Q102" i="6"/>
  <c r="D103" i="6"/>
  <c r="K102" i="6"/>
  <c r="F102" i="6"/>
  <c r="O102" i="6"/>
  <c r="M102" i="6"/>
  <c r="D102" i="9"/>
  <c r="J101" i="9"/>
  <c r="L101" i="9"/>
  <c r="E101" i="9"/>
  <c r="H101" i="9"/>
  <c r="R101" i="9"/>
  <c r="K101" i="9"/>
  <c r="G101" i="9"/>
  <c r="I101" i="9"/>
  <c r="M101" i="9"/>
  <c r="N101" i="9"/>
  <c r="P101" i="9"/>
  <c r="S101" i="9"/>
  <c r="O101" i="9"/>
  <c r="F101" i="9"/>
  <c r="Q101" i="9"/>
  <c r="H102" i="10"/>
  <c r="J102" i="10"/>
  <c r="Q102" i="10"/>
  <c r="G102" i="10"/>
  <c r="L102" i="10"/>
  <c r="K102" i="10"/>
  <c r="P102" i="10"/>
  <c r="U102" i="10"/>
  <c r="U314" i="10" s="1"/>
  <c r="I102" i="10"/>
  <c r="R102" i="10"/>
  <c r="E103" i="10"/>
  <c r="O102" i="10"/>
  <c r="M102" i="10"/>
  <c r="S102" i="10"/>
  <c r="N102" i="10"/>
  <c r="T102" i="10"/>
  <c r="D103" i="8"/>
  <c r="Q102" i="8"/>
  <c r="E102" i="8"/>
  <c r="L102" i="8"/>
  <c r="O102" i="8"/>
  <c r="K102" i="8"/>
  <c r="J102" i="8"/>
  <c r="R102" i="8"/>
  <c r="S102" i="8"/>
  <c r="M102" i="8"/>
  <c r="F102" i="8"/>
  <c r="I102" i="8"/>
  <c r="H102" i="8"/>
  <c r="P102" i="8"/>
  <c r="N102" i="8"/>
  <c r="G102" i="8"/>
  <c r="C105" i="5" l="1"/>
  <c r="L104" i="5"/>
  <c r="G104" i="5"/>
  <c r="R104" i="5"/>
  <c r="N104" i="5"/>
  <c r="Q104" i="5"/>
  <c r="K104" i="5"/>
  <c r="H104" i="5"/>
  <c r="S104" i="5"/>
  <c r="O104" i="5"/>
  <c r="I104" i="5"/>
  <c r="P104" i="5"/>
  <c r="E104" i="5"/>
  <c r="J104" i="5"/>
  <c r="F104" i="5"/>
  <c r="M104" i="5"/>
  <c r="D104" i="8"/>
  <c r="Q103" i="8"/>
  <c r="K103" i="8"/>
  <c r="G103" i="8"/>
  <c r="E103" i="8"/>
  <c r="H103" i="8"/>
  <c r="O103" i="8"/>
  <c r="F103" i="8"/>
  <c r="N103" i="8"/>
  <c r="S103" i="8"/>
  <c r="J103" i="8"/>
  <c r="R103" i="8"/>
  <c r="L103" i="8"/>
  <c r="M103" i="8"/>
  <c r="P103" i="8"/>
  <c r="I103" i="8"/>
  <c r="O102" i="9"/>
  <c r="D103" i="9"/>
  <c r="K102" i="9"/>
  <c r="E102" i="9"/>
  <c r="I102" i="9"/>
  <c r="M102" i="9"/>
  <c r="N102" i="9"/>
  <c r="F102" i="9"/>
  <c r="J102" i="9"/>
  <c r="H102" i="9"/>
  <c r="G102" i="9"/>
  <c r="S102" i="9"/>
  <c r="L102" i="9"/>
  <c r="P102" i="9"/>
  <c r="R102" i="9"/>
  <c r="Q102" i="9"/>
  <c r="I103" i="6"/>
  <c r="S103" i="6"/>
  <c r="P103" i="6"/>
  <c r="E103" i="6"/>
  <c r="Q103" i="6"/>
  <c r="J103" i="6"/>
  <c r="N103" i="6"/>
  <c r="F103" i="6"/>
  <c r="K103" i="6"/>
  <c r="M103" i="6"/>
  <c r="R103" i="6"/>
  <c r="H103" i="6"/>
  <c r="G103" i="6"/>
  <c r="D104" i="6"/>
  <c r="O103" i="6"/>
  <c r="L103" i="6"/>
  <c r="K103" i="10"/>
  <c r="S103" i="10"/>
  <c r="U103" i="10"/>
  <c r="U315" i="10" s="1"/>
  <c r="H103" i="10"/>
  <c r="R103" i="10"/>
  <c r="L103" i="10"/>
  <c r="E104" i="10"/>
  <c r="Q103" i="10"/>
  <c r="G103" i="10"/>
  <c r="O103" i="10"/>
  <c r="P103" i="10"/>
  <c r="I103" i="10"/>
  <c r="J103" i="10"/>
  <c r="M103" i="10"/>
  <c r="T103" i="10"/>
  <c r="N103" i="10"/>
  <c r="C106" i="8"/>
  <c r="C106" i="5" l="1"/>
  <c r="Q105" i="5"/>
  <c r="M105" i="5"/>
  <c r="L105" i="5"/>
  <c r="N105" i="5"/>
  <c r="H105" i="5"/>
  <c r="R105" i="5"/>
  <c r="G105" i="5"/>
  <c r="P105" i="5"/>
  <c r="K105" i="5"/>
  <c r="F105" i="5"/>
  <c r="I105" i="5"/>
  <c r="S105" i="5"/>
  <c r="E105" i="5"/>
  <c r="J105" i="5"/>
  <c r="O105" i="5"/>
  <c r="N104" i="10"/>
  <c r="G104" i="10"/>
  <c r="L104" i="10"/>
  <c r="O104" i="10"/>
  <c r="S104" i="10"/>
  <c r="T104" i="10"/>
  <c r="E105" i="10"/>
  <c r="M104" i="10"/>
  <c r="J104" i="10"/>
  <c r="U104" i="10"/>
  <c r="U316" i="10" s="1"/>
  <c r="K104" i="10"/>
  <c r="Q104" i="10"/>
  <c r="R104" i="10"/>
  <c r="I104" i="10"/>
  <c r="P104" i="10"/>
  <c r="H104" i="10"/>
  <c r="K104" i="6"/>
  <c r="N104" i="6"/>
  <c r="E104" i="6"/>
  <c r="R104" i="6"/>
  <c r="F104" i="6"/>
  <c r="D105" i="6"/>
  <c r="O104" i="6"/>
  <c r="H104" i="6"/>
  <c r="Q104" i="6"/>
  <c r="L104" i="6"/>
  <c r="P104" i="6"/>
  <c r="I104" i="6"/>
  <c r="M104" i="6"/>
  <c r="J104" i="6"/>
  <c r="S104" i="6"/>
  <c r="G104" i="6"/>
  <c r="L103" i="9"/>
  <c r="I103" i="9"/>
  <c r="S103" i="9"/>
  <c r="R103" i="9"/>
  <c r="D104" i="9"/>
  <c r="G103" i="9"/>
  <c r="F103" i="9"/>
  <c r="M103" i="9"/>
  <c r="O103" i="9"/>
  <c r="E103" i="9"/>
  <c r="N103" i="9"/>
  <c r="J103" i="9"/>
  <c r="Q103" i="9"/>
  <c r="P103" i="9"/>
  <c r="H103" i="9"/>
  <c r="K103" i="9"/>
  <c r="D105" i="8"/>
  <c r="O104" i="8"/>
  <c r="I104" i="8"/>
  <c r="F104" i="8"/>
  <c r="K104" i="8"/>
  <c r="E104" i="8"/>
  <c r="S104" i="8"/>
  <c r="H104" i="8"/>
  <c r="P104" i="8"/>
  <c r="R104" i="8"/>
  <c r="M104" i="8"/>
  <c r="Q104" i="8"/>
  <c r="G104" i="8"/>
  <c r="N104" i="8"/>
  <c r="J104" i="8"/>
  <c r="L104" i="8"/>
  <c r="J106" i="5" l="1"/>
  <c r="Q106" i="5"/>
  <c r="R106" i="5"/>
  <c r="E106" i="5"/>
  <c r="L106" i="5"/>
  <c r="I106" i="5"/>
  <c r="F106" i="5"/>
  <c r="G106" i="5"/>
  <c r="S106" i="5"/>
  <c r="H106" i="5"/>
  <c r="M106" i="5"/>
  <c r="K106" i="5"/>
  <c r="O106" i="5"/>
  <c r="N106" i="5"/>
  <c r="P106" i="5"/>
  <c r="D106" i="8"/>
  <c r="I105" i="8"/>
  <c r="K105" i="8"/>
  <c r="S105" i="8"/>
  <c r="Q105" i="8"/>
  <c r="J105" i="8"/>
  <c r="L105" i="8"/>
  <c r="H105" i="8"/>
  <c r="O105" i="8"/>
  <c r="G105" i="8"/>
  <c r="R105" i="8"/>
  <c r="F105" i="8"/>
  <c r="E105" i="8"/>
  <c r="M105" i="8"/>
  <c r="N105" i="8"/>
  <c r="P105" i="8"/>
  <c r="R105" i="10"/>
  <c r="E106" i="10"/>
  <c r="M105" i="10"/>
  <c r="U105" i="10"/>
  <c r="U317" i="10" s="1"/>
  <c r="O105" i="10"/>
  <c r="J105" i="10"/>
  <c r="H105" i="10"/>
  <c r="G105" i="10"/>
  <c r="N105" i="10"/>
  <c r="K105" i="10"/>
  <c r="I105" i="10"/>
  <c r="T105" i="10"/>
  <c r="S105" i="10"/>
  <c r="P105" i="10"/>
  <c r="L105" i="10"/>
  <c r="Q105" i="10"/>
  <c r="S104" i="9"/>
  <c r="M104" i="9"/>
  <c r="J104" i="9"/>
  <c r="D105" i="9"/>
  <c r="I104" i="9"/>
  <c r="Q104" i="9"/>
  <c r="E104" i="9"/>
  <c r="O104" i="9"/>
  <c r="R104" i="9"/>
  <c r="H104" i="9"/>
  <c r="K104" i="9"/>
  <c r="N104" i="9"/>
  <c r="G104" i="9"/>
  <c r="L104" i="9"/>
  <c r="F104" i="9"/>
  <c r="P104" i="9"/>
  <c r="J105" i="6"/>
  <c r="S105" i="6"/>
  <c r="P105" i="6"/>
  <c r="E105" i="6"/>
  <c r="K105" i="6"/>
  <c r="R105" i="6"/>
  <c r="N105" i="6"/>
  <c r="F105" i="6"/>
  <c r="O105" i="6"/>
  <c r="Q105" i="6"/>
  <c r="M105" i="6"/>
  <c r="D106" i="6"/>
  <c r="I105" i="6"/>
  <c r="H105" i="6"/>
  <c r="G105" i="6"/>
  <c r="L105" i="6"/>
  <c r="G109" i="5" l="1"/>
  <c r="G108" i="5"/>
  <c r="P109" i="5"/>
  <c r="P108" i="5"/>
  <c r="F108" i="5"/>
  <c r="F109" i="5"/>
  <c r="N109" i="5"/>
  <c r="N108" i="5"/>
  <c r="I108" i="5"/>
  <c r="I109" i="5"/>
  <c r="O108" i="5"/>
  <c r="O109" i="5"/>
  <c r="L108" i="5"/>
  <c r="L109" i="5"/>
  <c r="K109" i="5"/>
  <c r="K108" i="5"/>
  <c r="E108" i="5"/>
  <c r="E109" i="5"/>
  <c r="G2" i="5" s="1"/>
  <c r="M108" i="5"/>
  <c r="M109" i="5"/>
  <c r="R109" i="5"/>
  <c r="R108" i="5"/>
  <c r="H109" i="5"/>
  <c r="H108" i="5"/>
  <c r="Q109" i="5"/>
  <c r="Q108" i="5"/>
  <c r="S109" i="5"/>
  <c r="H2" i="5" s="1"/>
  <c r="S108" i="5"/>
  <c r="J108" i="5"/>
  <c r="J109" i="5"/>
  <c r="F106" i="6"/>
  <c r="P106" i="6"/>
  <c r="O106" i="6"/>
  <c r="E106" i="6"/>
  <c r="R106" i="6"/>
  <c r="K106" i="6"/>
  <c r="Q106" i="6"/>
  <c r="L106" i="6"/>
  <c r="H106" i="6"/>
  <c r="G106" i="6"/>
  <c r="S106" i="6"/>
  <c r="I106" i="6"/>
  <c r="J106" i="6"/>
  <c r="N106" i="6"/>
  <c r="M106" i="6"/>
  <c r="M105" i="9"/>
  <c r="F105" i="9"/>
  <c r="L105" i="9"/>
  <c r="P105" i="9"/>
  <c r="R105" i="9"/>
  <c r="I105" i="9"/>
  <c r="E105" i="9"/>
  <c r="J105" i="9"/>
  <c r="Q105" i="9"/>
  <c r="H105" i="9"/>
  <c r="N105" i="9"/>
  <c r="S105" i="9"/>
  <c r="K105" i="9"/>
  <c r="O105" i="9"/>
  <c r="G105" i="9"/>
  <c r="D106" i="9"/>
  <c r="T106" i="10"/>
  <c r="U106" i="10"/>
  <c r="H106" i="10"/>
  <c r="O106" i="10"/>
  <c r="J106" i="10"/>
  <c r="G106" i="10"/>
  <c r="P106" i="10"/>
  <c r="I106" i="10"/>
  <c r="L106" i="10"/>
  <c r="Q106" i="10"/>
  <c r="S106" i="10"/>
  <c r="M106" i="10"/>
  <c r="K106" i="10"/>
  <c r="N106" i="10"/>
  <c r="R106" i="10"/>
  <c r="J106" i="8"/>
  <c r="R106" i="8"/>
  <c r="S106" i="8"/>
  <c r="L106" i="8"/>
  <c r="O106" i="8"/>
  <c r="P106" i="8"/>
  <c r="E106" i="8"/>
  <c r="I106" i="8"/>
  <c r="K106" i="8"/>
  <c r="N106" i="8"/>
  <c r="F106" i="8"/>
  <c r="Q106" i="8"/>
  <c r="H106" i="8"/>
  <c r="M106" i="8"/>
  <c r="G106" i="8"/>
  <c r="I2" i="5" l="1"/>
  <c r="N110" i="8"/>
  <c r="N108" i="8"/>
  <c r="N109" i="8"/>
  <c r="P110" i="8"/>
  <c r="P109" i="8"/>
  <c r="P108" i="8"/>
  <c r="K335" i="10"/>
  <c r="K109" i="10"/>
  <c r="K110" i="10"/>
  <c r="J335" i="10"/>
  <c r="J110" i="10"/>
  <c r="J109" i="10"/>
  <c r="L110" i="6"/>
  <c r="L109" i="6"/>
  <c r="L108" i="6"/>
  <c r="H110" i="8"/>
  <c r="H109" i="8"/>
  <c r="H108" i="8"/>
  <c r="O109" i="8"/>
  <c r="O110" i="8"/>
  <c r="O108" i="8"/>
  <c r="M110" i="10"/>
  <c r="M109" i="10"/>
  <c r="M335" i="10"/>
  <c r="O335" i="10"/>
  <c r="O110" i="10"/>
  <c r="O109" i="10"/>
  <c r="S110" i="6"/>
  <c r="S109" i="6"/>
  <c r="S108" i="6"/>
  <c r="O108" i="6"/>
  <c r="O109" i="6"/>
  <c r="O110" i="6"/>
  <c r="Q110" i="8"/>
  <c r="Q108" i="8"/>
  <c r="Q109" i="8"/>
  <c r="I109" i="8"/>
  <c r="I108" i="8"/>
  <c r="I110" i="8"/>
  <c r="L109" i="8"/>
  <c r="L110" i="8"/>
  <c r="L108" i="8"/>
  <c r="R335" i="10"/>
  <c r="R110" i="10"/>
  <c r="R109" i="10"/>
  <c r="S109" i="10"/>
  <c r="S110" i="10"/>
  <c r="S335" i="10"/>
  <c r="P110" i="10"/>
  <c r="P109" i="10"/>
  <c r="P335" i="10"/>
  <c r="H335" i="10"/>
  <c r="H110" i="10"/>
  <c r="H109" i="10"/>
  <c r="N108" i="6"/>
  <c r="N110" i="6"/>
  <c r="N109" i="6"/>
  <c r="G109" i="6"/>
  <c r="G110" i="6"/>
  <c r="G108" i="6"/>
  <c r="K108" i="6"/>
  <c r="K110" i="6"/>
  <c r="K109" i="6"/>
  <c r="P109" i="6"/>
  <c r="P108" i="6"/>
  <c r="P110" i="6"/>
  <c r="M108" i="8"/>
  <c r="M110" i="8"/>
  <c r="M109" i="8"/>
  <c r="R110" i="8"/>
  <c r="R108" i="8"/>
  <c r="R109" i="8"/>
  <c r="L110" i="10"/>
  <c r="L109" i="10"/>
  <c r="L335" i="10"/>
  <c r="T109" i="10"/>
  <c r="T335" i="10"/>
  <c r="T110" i="10"/>
  <c r="I108" i="6"/>
  <c r="I109" i="6"/>
  <c r="I110" i="6"/>
  <c r="E110" i="6"/>
  <c r="E109" i="6"/>
  <c r="E108" i="6"/>
  <c r="K110" i="8"/>
  <c r="K109" i="8"/>
  <c r="K108" i="8"/>
  <c r="J110" i="8"/>
  <c r="J109" i="8"/>
  <c r="J108" i="8"/>
  <c r="I110" i="10"/>
  <c r="I109" i="10"/>
  <c r="I335" i="10"/>
  <c r="J106" i="9"/>
  <c r="M106" i="9"/>
  <c r="L106" i="9"/>
  <c r="P106" i="9"/>
  <c r="R106" i="9"/>
  <c r="O106" i="9"/>
  <c r="Q106" i="9"/>
  <c r="K106" i="9"/>
  <c r="I106" i="9"/>
  <c r="G106" i="9"/>
  <c r="F106" i="9"/>
  <c r="H106" i="9"/>
  <c r="N106" i="9"/>
  <c r="E106" i="9"/>
  <c r="S106" i="9"/>
  <c r="M110" i="6"/>
  <c r="M108" i="6"/>
  <c r="M109" i="6"/>
  <c r="Q109" i="6"/>
  <c r="Q108" i="6"/>
  <c r="Q110" i="6"/>
  <c r="G109" i="8"/>
  <c r="G108" i="8"/>
  <c r="G110" i="8"/>
  <c r="F109" i="8"/>
  <c r="F110" i="8"/>
  <c r="F108" i="8"/>
  <c r="E108" i="8"/>
  <c r="E109" i="8"/>
  <c r="E110" i="8"/>
  <c r="S108" i="8"/>
  <c r="S110" i="8"/>
  <c r="S109" i="8"/>
  <c r="N110" i="10"/>
  <c r="N109" i="10"/>
  <c r="N335" i="10"/>
  <c r="Q335" i="10"/>
  <c r="Q109" i="10"/>
  <c r="Q110" i="10"/>
  <c r="G335" i="10"/>
  <c r="G110" i="10"/>
  <c r="G109" i="10"/>
  <c r="U318" i="10"/>
  <c r="U335" i="10"/>
  <c r="U110" i="10"/>
  <c r="U109" i="10"/>
  <c r="J109" i="6"/>
  <c r="J108" i="6"/>
  <c r="J110" i="6"/>
  <c r="H108" i="6"/>
  <c r="H109" i="6"/>
  <c r="H110" i="6"/>
  <c r="R108" i="6"/>
  <c r="R110" i="6"/>
  <c r="R109" i="6"/>
  <c r="F108" i="6"/>
  <c r="F109" i="6"/>
  <c r="F110" i="6"/>
  <c r="N112" i="8"/>
  <c r="K112" i="10"/>
  <c r="L112" i="6"/>
  <c r="O336" i="10"/>
  <c r="O112" i="6"/>
  <c r="L112" i="8"/>
  <c r="P112" i="10"/>
  <c r="H112" i="10"/>
  <c r="L112" i="10"/>
  <c r="T336" i="10"/>
  <c r="I112" i="6"/>
  <c r="K112" i="8"/>
  <c r="I336" i="10"/>
  <c r="M112" i="6"/>
  <c r="G112" i="8"/>
  <c r="S112" i="8"/>
  <c r="N336" i="10"/>
  <c r="G336" i="10"/>
  <c r="U336" i="10"/>
  <c r="H112" i="6"/>
  <c r="J112" i="10"/>
  <c r="I112" i="8"/>
  <c r="S112" i="10"/>
  <c r="L336" i="10"/>
  <c r="F112" i="8"/>
  <c r="N112" i="10"/>
  <c r="R112" i="6"/>
  <c r="P112" i="8"/>
  <c r="H112" i="8"/>
  <c r="M336" i="10"/>
  <c r="S336" i="10"/>
  <c r="N112" i="6"/>
  <c r="J336" i="10"/>
  <c r="M112" i="10"/>
  <c r="O112" i="10"/>
  <c r="Q112" i="8"/>
  <c r="K112" i="6"/>
  <c r="P112" i="6"/>
  <c r="R112" i="8"/>
  <c r="T112" i="10"/>
  <c r="E112" i="6"/>
  <c r="Q112" i="6"/>
  <c r="Q336" i="10"/>
  <c r="G112" i="10"/>
  <c r="U112" i="10"/>
  <c r="J112" i="6"/>
  <c r="K336" i="10"/>
  <c r="R336" i="10"/>
  <c r="P336" i="10"/>
  <c r="G112" i="6"/>
  <c r="I112" i="10"/>
  <c r="E112" i="8"/>
  <c r="F112" i="6"/>
  <c r="O112" i="8"/>
  <c r="S112" i="6"/>
  <c r="R112" i="10"/>
  <c r="H336" i="10"/>
  <c r="M112" i="8"/>
  <c r="J112" i="8"/>
  <c r="Q112" i="10"/>
  <c r="Q110" i="9" l="1"/>
  <c r="Q108" i="9"/>
  <c r="Q109" i="9"/>
  <c r="N110" i="9"/>
  <c r="N109" i="9"/>
  <c r="N108" i="9"/>
  <c r="I108" i="9"/>
  <c r="I109" i="9"/>
  <c r="I110" i="9"/>
  <c r="R110" i="9"/>
  <c r="R109" i="9"/>
  <c r="R108" i="9"/>
  <c r="J110" i="9"/>
  <c r="J108" i="9"/>
  <c r="J109" i="9"/>
  <c r="U322" i="10"/>
  <c r="U326" i="10"/>
  <c r="S110" i="9"/>
  <c r="S109" i="9"/>
  <c r="S108" i="9"/>
  <c r="F108" i="9"/>
  <c r="F109" i="9"/>
  <c r="F110" i="9"/>
  <c r="L109" i="9"/>
  <c r="L110" i="9"/>
  <c r="L108" i="9"/>
  <c r="E110" i="9"/>
  <c r="E109" i="9"/>
  <c r="E108" i="9"/>
  <c r="G109" i="9"/>
  <c r="G110" i="9"/>
  <c r="G108" i="9"/>
  <c r="O108" i="9"/>
  <c r="O109" i="9"/>
  <c r="O110" i="9"/>
  <c r="M108" i="9"/>
  <c r="M110" i="9"/>
  <c r="M109" i="9"/>
  <c r="H351" i="10"/>
  <c r="G339" i="10"/>
  <c r="H350" i="10"/>
  <c r="G345" i="10"/>
  <c r="H110" i="9"/>
  <c r="H108" i="9"/>
  <c r="H109" i="9"/>
  <c r="K110" i="9"/>
  <c r="K109" i="9"/>
  <c r="K108" i="9"/>
  <c r="P108" i="9"/>
  <c r="P110" i="9"/>
  <c r="P109" i="9"/>
  <c r="Q112" i="9"/>
  <c r="I112" i="9"/>
  <c r="J112" i="9"/>
  <c r="L112" i="9"/>
  <c r="M112" i="9"/>
  <c r="E112" i="9"/>
  <c r="N112" i="9"/>
  <c r="R112" i="9"/>
  <c r="S112" i="9"/>
  <c r="K112" i="9"/>
  <c r="P112" i="9"/>
  <c r="F112" i="9"/>
  <c r="G112" i="9"/>
  <c r="O112" i="9"/>
  <c r="H112" i="9"/>
  <c r="H352" i="10" l="1"/>
  <c r="U331" i="10"/>
  <c r="U329" i="10"/>
  <c r="H353" i="10"/>
</calcChain>
</file>

<file path=xl/sharedStrings.xml><?xml version="1.0" encoding="utf-8"?>
<sst xmlns="http://schemas.openxmlformats.org/spreadsheetml/2006/main" count="139" uniqueCount="64">
  <si>
    <t>Time (yr)</t>
  </si>
  <si>
    <t>CH4 production P mcf/year</t>
  </si>
  <si>
    <t>CH4 production PI mcf/year</t>
  </si>
  <si>
    <t>Injection year</t>
  </si>
  <si>
    <t>Total CH4 production P + P/I mcf</t>
  </si>
  <si>
    <t>injection year</t>
  </si>
  <si>
    <t>Total CH4 production mcf</t>
  </si>
  <si>
    <t>CO2 Injection Tonne/day</t>
  </si>
  <si>
    <t>CO2 Injection Tonne/year</t>
  </si>
  <si>
    <t>Total CO2 Injection Tonne/year</t>
  </si>
  <si>
    <t>Inj year</t>
  </si>
  <si>
    <t>Total injection cost per well $/year</t>
  </si>
  <si>
    <t>Total CO2 separation cost per well $/year</t>
  </si>
  <si>
    <t>CH4 Price $/mcf</t>
  </si>
  <si>
    <t>CO2 price $/Tonne</t>
  </si>
  <si>
    <t xml:space="preserve">Discount rate </t>
  </si>
  <si>
    <t>Total annual profit</t>
  </si>
  <si>
    <t>NPV</t>
  </si>
  <si>
    <t>escalation CH4</t>
  </si>
  <si>
    <t>escalation CO2</t>
  </si>
  <si>
    <t>Escalation CH4 Tri[min,most,max]</t>
  </si>
  <si>
    <t>Risk out put</t>
  </si>
  <si>
    <t>Mean NPV</t>
  </si>
  <si>
    <t>Escalation CO2 [min,most,max]</t>
  </si>
  <si>
    <t>Escalation CH4 (mean, S.D.)</t>
  </si>
  <si>
    <t>Escalation CO2 (mean, S.D.)</t>
  </si>
  <si>
    <t>CH4 P Esc. Rate</t>
  </si>
  <si>
    <t>CO2 P Esc. Rate</t>
  </si>
  <si>
    <t>[1,100]</t>
  </si>
  <si>
    <t>ENPV</t>
  </si>
  <si>
    <t>[j,j,100]</t>
  </si>
  <si>
    <t>[j,56,100]</t>
  </si>
  <si>
    <t>injecting at year j</t>
  </si>
  <si>
    <t>injecting at year 56</t>
  </si>
  <si>
    <t>Risk output</t>
  </si>
  <si>
    <t>No Option NPV</t>
  </si>
  <si>
    <t>Probability option used</t>
  </si>
  <si>
    <t>Postponing the injection to year 56</t>
  </si>
  <si>
    <t>Option is used</t>
  </si>
  <si>
    <t>Actual NPV if option not used (injection in jth year)</t>
  </si>
  <si>
    <t>number of events that option is used [42, 55]</t>
  </si>
  <si>
    <t>Option can be used</t>
  </si>
  <si>
    <t>Expected cashflow based on the 5-year average before injection</t>
  </si>
  <si>
    <t>[1,56,100]</t>
  </si>
  <si>
    <t>Actual NPV if option can be used</t>
  </si>
  <si>
    <t>Mean NPV option not used, injection commitment in year i</t>
  </si>
  <si>
    <t>using the option (1) option can be used more than once</t>
  </si>
  <si>
    <t>using the option (1) option can be used ONLY once</t>
  </si>
  <si>
    <t>Inject (1) or not (0)     option can be used more than once</t>
  </si>
  <si>
    <t>Injection year if option can be used ONLY once in year 42</t>
  </si>
  <si>
    <t xml:space="preserve">Actual NPV commited to inject in  42 </t>
  </si>
  <si>
    <t>Actual NPV commited to inject in  56</t>
  </si>
  <si>
    <t>NPV 42</t>
  </si>
  <si>
    <t>NPV 56</t>
  </si>
  <si>
    <t>dif</t>
  </si>
  <si>
    <t>The injection year (1), option can be used more than once</t>
  </si>
  <si>
    <t>[1,j,j]</t>
  </si>
  <si>
    <t>Option can be used more than once</t>
  </si>
  <si>
    <t>Actual NPV if option can be used once</t>
  </si>
  <si>
    <t>Option can be used only once in year 42</t>
  </si>
  <si>
    <t xml:space="preserve">Value of the option </t>
  </si>
  <si>
    <t xml:space="preserve">Mean Value of the option </t>
  </si>
  <si>
    <t>Go to result</t>
  </si>
  <si>
    <t xml:space="preserve">Go top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</si>
</sst>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8" formatCode="&quot;$&quot;#,##0.00_);[Red]\(&quot;$&quot;#,##0.00\)"/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50">
    <xf numFmtId="0" fontId="0" fillId="0" borderId="0" xfId="0"/>
    <xf numFmtId="11" fontId="0" fillId="0" borderId="0" xfId="0" applyNumberFormat="1"/>
    <xf numFmtId="11" fontId="1" fillId="0" borderId="0" xfId="0" applyNumberFormat="1" applyFont="1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11" fontId="0" fillId="0" borderId="4" xfId="0" applyNumberFormat="1" applyBorder="1"/>
    <xf numFmtId="11" fontId="0" fillId="0" borderId="0" xfId="0" applyNumberFormat="1" applyBorder="1"/>
    <xf numFmtId="0" fontId="0" fillId="0" borderId="5" xfId="0" applyBorder="1"/>
    <xf numFmtId="0" fontId="0" fillId="0" borderId="0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ont="1"/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6" fontId="0" fillId="0" borderId="0" xfId="0" applyNumberFormat="1"/>
    <xf numFmtId="3" fontId="0" fillId="0" borderId="0" xfId="0" applyNumberFormat="1"/>
    <xf numFmtId="9" fontId="0" fillId="0" borderId="0" xfId="1" applyFont="1"/>
    <xf numFmtId="10" fontId="0" fillId="0" borderId="0" xfId="1" applyNumberFormat="1" applyFont="1"/>
    <xf numFmtId="8" fontId="0" fillId="0" borderId="0" xfId="0" applyNumberFormat="1"/>
    <xf numFmtId="164" fontId="0" fillId="3" borderId="0" xfId="0" applyNumberFormat="1" applyFill="1"/>
    <xf numFmtId="9" fontId="0" fillId="0" borderId="0" xfId="0" applyNumberFormat="1"/>
    <xf numFmtId="11" fontId="0" fillId="4" borderId="0" xfId="0" applyNumberFormat="1" applyFill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/>
    <xf numFmtId="11" fontId="0" fillId="5" borderId="0" xfId="0" applyNumberFormat="1" applyFill="1" applyAlignment="1">
      <alignment horizontal="center" vertical="center"/>
    </xf>
    <xf numFmtId="2" fontId="0" fillId="0" borderId="0" xfId="0" applyNumberFormat="1"/>
    <xf numFmtId="6" fontId="3" fillId="0" borderId="0" xfId="0" applyNumberFormat="1" applyFont="1"/>
    <xf numFmtId="10" fontId="0" fillId="0" borderId="0" xfId="0" applyNumberFormat="1"/>
    <xf numFmtId="6" fontId="0" fillId="0" borderId="0" xfId="0" applyNumberFormat="1" applyFont="1"/>
    <xf numFmtId="0" fontId="0" fillId="0" borderId="0" xfId="0" applyAlignment="1">
      <alignment horizontal="center"/>
    </xf>
    <xf numFmtId="0" fontId="5" fillId="0" borderId="0" xfId="0" applyFont="1"/>
    <xf numFmtId="0" fontId="0" fillId="2" borderId="0" xfId="0" applyFill="1"/>
    <xf numFmtId="6" fontId="0" fillId="2" borderId="0" xfId="0" applyNumberFormat="1" applyFill="1"/>
    <xf numFmtId="6" fontId="3" fillId="2" borderId="0" xfId="0" applyNumberFormat="1" applyFont="1" applyFill="1"/>
    <xf numFmtId="6" fontId="6" fillId="0" borderId="0" xfId="0" applyNumberFormat="1" applyFont="1" applyFill="1"/>
    <xf numFmtId="0" fontId="6" fillId="0" borderId="0" xfId="0" applyFont="1"/>
    <xf numFmtId="0" fontId="3" fillId="2" borderId="0" xfId="0" applyFont="1" applyFill="1"/>
    <xf numFmtId="2" fontId="0" fillId="2" borderId="0" xfId="0" applyNumberFormat="1" applyFill="1"/>
    <xf numFmtId="9" fontId="0" fillId="2" borderId="0" xfId="1" applyFont="1" applyFill="1"/>
    <xf numFmtId="0" fontId="7" fillId="0" borderId="0" xfId="2" applyAlignment="1">
      <alignment horizontal="center"/>
    </xf>
    <xf numFmtId="0" fontId="7" fillId="0" borderId="0" xfId="2"/>
    <xf numFmtId="0" fontId="7" fillId="0" borderId="0" xfId="2" applyAlignment="1">
      <alignment horizontal="left"/>
    </xf>
    <xf numFmtId="10" fontId="0" fillId="2" borderId="0" xfId="1" applyNumberFormat="1" applyFont="1" applyFill="1"/>
    <xf numFmtId="9" fontId="0" fillId="2" borderId="0" xfId="0" applyNumberFormat="1" applyFill="1"/>
  </cellXfs>
  <cellStyles count="3">
    <cellStyle name="Hyperlink" xfId="2" builtinId="8"/>
    <cellStyle name="Normal" xfId="0" builtinId="0"/>
    <cellStyle name="Percent" xfId="1" builtinId="5"/>
  </cellStyles>
  <dxfs count="18">
    <dxf>
      <font>
        <color rgb="FFFFFFFF"/>
      </font>
      <fill>
        <patternFill>
          <bgColor rgb="FFDC143C"/>
        </patternFill>
      </fill>
    </dxf>
    <dxf>
      <font>
        <color rgb="FFFFFFFF"/>
      </font>
      <fill>
        <patternFill>
          <bgColor rgb="FFDC143C"/>
        </patternFill>
      </fill>
    </dxf>
    <dxf>
      <font>
        <color rgb="FFFFFFFF"/>
      </font>
      <fill>
        <patternFill>
          <bgColor rgb="FFDC143C"/>
        </patternFill>
      </fill>
    </dxf>
    <dxf>
      <font>
        <color rgb="FFFFFFFF"/>
      </font>
      <fill>
        <patternFill>
          <bgColor rgb="FFDC143C"/>
        </patternFill>
      </fill>
    </dxf>
    <dxf>
      <font>
        <color rgb="FFFFFFFF"/>
      </font>
      <fill>
        <patternFill>
          <bgColor rgb="FFDC143C"/>
        </patternFill>
      </fill>
    </dxf>
    <dxf>
      <font>
        <color rgb="FFFFFFFF"/>
      </font>
      <fill>
        <patternFill>
          <bgColor rgb="FF008000"/>
        </patternFill>
      </fill>
    </dxf>
    <dxf>
      <font>
        <color rgb="FFFFFFFF"/>
      </font>
      <fill>
        <patternFill>
          <bgColor rgb="FF0000FF"/>
        </patternFill>
      </fill>
    </dxf>
    <dxf>
      <font>
        <color rgb="FFFFFFFF"/>
      </font>
      <fill>
        <patternFill>
          <bgColor rgb="FFDC143C"/>
        </patternFill>
      </fill>
    </dxf>
    <dxf>
      <font>
        <color rgb="FFFFFFFF"/>
      </font>
      <fill>
        <patternFill>
          <bgColor rgb="FF008000"/>
        </patternFill>
      </fill>
    </dxf>
    <dxf>
      <font>
        <color rgb="FFFFFFFF"/>
      </font>
      <fill>
        <patternFill>
          <bgColor rgb="FFDC143C"/>
        </patternFill>
      </fill>
    </dxf>
    <dxf>
      <font>
        <color rgb="FFFFFFFF"/>
      </font>
      <fill>
        <patternFill>
          <bgColor rgb="FFDC143C"/>
        </patternFill>
      </fill>
    </dxf>
    <dxf>
      <font>
        <color rgb="FFFFFFFF"/>
      </font>
      <fill>
        <patternFill>
          <bgColor rgb="FFDC143C"/>
        </patternFill>
      </fill>
    </dxf>
    <dxf>
      <font>
        <color rgb="FFFFFFFF"/>
      </font>
      <fill>
        <patternFill>
          <bgColor rgb="FFDC143C"/>
        </patternFill>
      </fill>
    </dxf>
    <dxf>
      <font>
        <color rgb="FFFFFFFF"/>
      </font>
      <fill>
        <patternFill>
          <bgColor rgb="FFDC143C"/>
        </patternFill>
      </fill>
    </dxf>
    <dxf>
      <font>
        <color rgb="FFFFFFFF"/>
      </font>
      <fill>
        <patternFill>
          <bgColor rgb="FF008000"/>
        </patternFill>
      </fill>
    </dxf>
    <dxf>
      <font>
        <color rgb="FFFFFFFF"/>
      </font>
      <fill>
        <patternFill>
          <bgColor rgb="FF0000FF"/>
        </patternFill>
      </fill>
    </dxf>
    <dxf>
      <font>
        <color rgb="FFFFFFFF"/>
      </font>
      <fill>
        <patternFill>
          <bgColor rgb="FFDC143C"/>
        </patternFill>
      </fill>
    </dxf>
    <dxf>
      <font>
        <color rgb="FFFFFFFF"/>
      </font>
      <fill>
        <patternFill>
          <bgColor rgb="FF008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CO2 price of 0</a:t>
            </a:r>
            <a:r>
              <a:rPr lang="en-US" sz="1200" baseline="0"/>
              <a:t> </a:t>
            </a:r>
            <a:r>
              <a:rPr lang="en-US" sz="1200"/>
              <a:t>$/Tonne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Profit!$E$5:$S$5</c:f>
              <c:numCache>
                <c:formatCode>General</c:formatCode>
                <c:ptCount val="15"/>
                <c:pt idx="0">
                  <c:v>42</c:v>
                </c:pt>
                <c:pt idx="1">
                  <c:v>43</c:v>
                </c:pt>
                <c:pt idx="2">
                  <c:v>44</c:v>
                </c:pt>
                <c:pt idx="3">
                  <c:v>45</c:v>
                </c:pt>
                <c:pt idx="4">
                  <c:v>46</c:v>
                </c:pt>
                <c:pt idx="5">
                  <c:v>47</c:v>
                </c:pt>
                <c:pt idx="6">
                  <c:v>48</c:v>
                </c:pt>
                <c:pt idx="7">
                  <c:v>49</c:v>
                </c:pt>
                <c:pt idx="8">
                  <c:v>50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</c:numCache>
            </c:numRef>
          </c:xVal>
          <c:yVal>
            <c:numRef>
              <c:f>Profit!$E$108:$S$108</c:f>
              <c:numCache>
                <c:formatCode>#,##0</c:formatCode>
                <c:ptCount val="15"/>
                <c:pt idx="0">
                  <c:v>121258254.04470396</c:v>
                </c:pt>
                <c:pt idx="1">
                  <c:v>120277358.05064464</c:v>
                </c:pt>
                <c:pt idx="2">
                  <c:v>119296726.63832422</c:v>
                </c:pt>
                <c:pt idx="3">
                  <c:v>118406061.66337867</c:v>
                </c:pt>
                <c:pt idx="4">
                  <c:v>117791948.60789357</c:v>
                </c:pt>
                <c:pt idx="5">
                  <c:v>117302935.71904133</c:v>
                </c:pt>
                <c:pt idx="6">
                  <c:v>116921141.76184388</c:v>
                </c:pt>
                <c:pt idx="7">
                  <c:v>116677708.90961896</c:v>
                </c:pt>
                <c:pt idx="8">
                  <c:v>116542299.36969471</c:v>
                </c:pt>
                <c:pt idx="9">
                  <c:v>116488145.55370878</c:v>
                </c:pt>
                <c:pt idx="10">
                  <c:v>116487069.32521492</c:v>
                </c:pt>
                <c:pt idx="11">
                  <c:v>116517252.244881</c:v>
                </c:pt>
                <c:pt idx="12">
                  <c:v>116583602.06619194</c:v>
                </c:pt>
                <c:pt idx="13">
                  <c:v>116657731.49013256</c:v>
                </c:pt>
                <c:pt idx="14">
                  <c:v>116734149.84968948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A6-40D4-A6ED-F1925BA3B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072896"/>
        <c:axId val="337074816"/>
      </c:scatterChart>
      <c:valAx>
        <c:axId val="337072896"/>
        <c:scaling>
          <c:orientation val="minMax"/>
          <c:max val="56"/>
          <c:min val="42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Injection 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337074816"/>
        <c:crosses val="autoZero"/>
        <c:crossBetween val="midCat"/>
      </c:valAx>
      <c:valAx>
        <c:axId val="337074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Profit (Million dollars)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337072896"/>
        <c:crosses val="autoZero"/>
        <c:crossBetween val="midCat"/>
        <c:dispUnits>
          <c:builtInUnit val="millions"/>
        </c:dispUnits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Profit!$E$5:$S$5</c:f>
              <c:numCache>
                <c:formatCode>General</c:formatCode>
                <c:ptCount val="15"/>
                <c:pt idx="0">
                  <c:v>42</c:v>
                </c:pt>
                <c:pt idx="1">
                  <c:v>43</c:v>
                </c:pt>
                <c:pt idx="2">
                  <c:v>44</c:v>
                </c:pt>
                <c:pt idx="3">
                  <c:v>45</c:v>
                </c:pt>
                <c:pt idx="4">
                  <c:v>46</c:v>
                </c:pt>
                <c:pt idx="5">
                  <c:v>47</c:v>
                </c:pt>
                <c:pt idx="6">
                  <c:v>48</c:v>
                </c:pt>
                <c:pt idx="7">
                  <c:v>49</c:v>
                </c:pt>
                <c:pt idx="8">
                  <c:v>50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</c:numCache>
            </c:numRef>
          </c:xVal>
          <c:yVal>
            <c:numRef>
              <c:f>Profit!$E$109:$S$109</c:f>
              <c:numCache>
                <c:formatCode>"$"#,##0_);[Red]\("$"#,##0\)</c:formatCode>
                <c:ptCount val="15"/>
                <c:pt idx="0">
                  <c:v>20497912.747694679</c:v>
                </c:pt>
                <c:pt idx="1">
                  <c:v>20484401.999400739</c:v>
                </c:pt>
                <c:pt idx="2">
                  <c:v>20472120.844664887</c:v>
                </c:pt>
                <c:pt idx="3">
                  <c:v>20462307.14409155</c:v>
                </c:pt>
                <c:pt idx="4">
                  <c:v>20457176.657605469</c:v>
                </c:pt>
                <c:pt idx="5">
                  <c:v>20454070.615681216</c:v>
                </c:pt>
                <c:pt idx="6">
                  <c:v>20452460.435139947</c:v>
                </c:pt>
                <c:pt idx="7">
                  <c:v>20452420.97592248</c:v>
                </c:pt>
                <c:pt idx="8">
                  <c:v>20453395.988831788</c:v>
                </c:pt>
                <c:pt idx="9">
                  <c:v>20454973.708184142</c:v>
                </c:pt>
                <c:pt idx="10">
                  <c:v>20456818.489511844</c:v>
                </c:pt>
                <c:pt idx="11">
                  <c:v>20458715.305933349</c:v>
                </c:pt>
                <c:pt idx="12">
                  <c:v>20460670.894956727</c:v>
                </c:pt>
                <c:pt idx="13">
                  <c:v>20462493.755532198</c:v>
                </c:pt>
                <c:pt idx="14">
                  <c:v>20464162.863799665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D-470E-A46E-18D728C80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523456"/>
        <c:axId val="337524992"/>
      </c:scatterChart>
      <c:valAx>
        <c:axId val="337523456"/>
        <c:scaling>
          <c:orientation val="minMax"/>
          <c:max val="56"/>
          <c:min val="42"/>
        </c:scaling>
        <c:delete val="0"/>
        <c:axPos val="b"/>
        <c:numFmt formatCode="General" sourceLinked="1"/>
        <c:majorTickMark val="out"/>
        <c:minorTickMark val="none"/>
        <c:tickLblPos val="nextTo"/>
        <c:crossAx val="337524992"/>
        <c:crosses val="autoZero"/>
        <c:crossBetween val="midCat"/>
      </c:valAx>
      <c:valAx>
        <c:axId val="337524992"/>
        <c:scaling>
          <c:orientation val="minMax"/>
        </c:scaling>
        <c:delete val="0"/>
        <c:axPos val="l"/>
        <c:majorGridlines/>
        <c:numFmt formatCode="&quot;$&quot;#,##0_);[Red]\(&quot;$&quot;#,##0\)" sourceLinked="1"/>
        <c:majorTickMark val="out"/>
        <c:minorTickMark val="none"/>
        <c:tickLblPos val="nextTo"/>
        <c:crossAx val="3375234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Profit!$E$5:$S$5</c:f>
              <c:numCache>
                <c:formatCode>General</c:formatCode>
                <c:ptCount val="15"/>
                <c:pt idx="0">
                  <c:v>42</c:v>
                </c:pt>
                <c:pt idx="1">
                  <c:v>43</c:v>
                </c:pt>
                <c:pt idx="2">
                  <c:v>44</c:v>
                </c:pt>
                <c:pt idx="3">
                  <c:v>45</c:v>
                </c:pt>
                <c:pt idx="4">
                  <c:v>46</c:v>
                </c:pt>
                <c:pt idx="5">
                  <c:v>47</c:v>
                </c:pt>
                <c:pt idx="6">
                  <c:v>48</c:v>
                </c:pt>
                <c:pt idx="7">
                  <c:v>49</c:v>
                </c:pt>
                <c:pt idx="8">
                  <c:v>50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</c:numCache>
            </c:numRef>
          </c:xVal>
          <c:yVal>
            <c:numRef>
              <c:f>Profit!$E$108:$S$108</c:f>
              <c:numCache>
                <c:formatCode>#,##0</c:formatCode>
                <c:ptCount val="15"/>
                <c:pt idx="0">
                  <c:v>121258254.04470396</c:v>
                </c:pt>
                <c:pt idx="1">
                  <c:v>120277358.05064464</c:v>
                </c:pt>
                <c:pt idx="2">
                  <c:v>119296726.63832422</c:v>
                </c:pt>
                <c:pt idx="3">
                  <c:v>118406061.66337867</c:v>
                </c:pt>
                <c:pt idx="4">
                  <c:v>117791948.60789357</c:v>
                </c:pt>
                <c:pt idx="5">
                  <c:v>117302935.71904133</c:v>
                </c:pt>
                <c:pt idx="6">
                  <c:v>116921141.76184388</c:v>
                </c:pt>
                <c:pt idx="7">
                  <c:v>116677708.90961896</c:v>
                </c:pt>
                <c:pt idx="8">
                  <c:v>116542299.36969471</c:v>
                </c:pt>
                <c:pt idx="9">
                  <c:v>116488145.55370878</c:v>
                </c:pt>
                <c:pt idx="10">
                  <c:v>116487069.32521492</c:v>
                </c:pt>
                <c:pt idx="11">
                  <c:v>116517252.244881</c:v>
                </c:pt>
                <c:pt idx="12">
                  <c:v>116583602.06619194</c:v>
                </c:pt>
                <c:pt idx="13">
                  <c:v>116657731.49013256</c:v>
                </c:pt>
                <c:pt idx="14">
                  <c:v>116734149.84968948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C9-493C-83A6-0572D1ADE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8770176"/>
        <c:axId val="338792448"/>
      </c:scatterChart>
      <c:valAx>
        <c:axId val="338770176"/>
        <c:scaling>
          <c:orientation val="minMax"/>
          <c:max val="56"/>
          <c:min val="42"/>
        </c:scaling>
        <c:delete val="0"/>
        <c:axPos val="b"/>
        <c:numFmt formatCode="General" sourceLinked="1"/>
        <c:majorTickMark val="out"/>
        <c:minorTickMark val="none"/>
        <c:tickLblPos val="nextTo"/>
        <c:crossAx val="338792448"/>
        <c:crosses val="autoZero"/>
        <c:crossBetween val="midCat"/>
      </c:valAx>
      <c:valAx>
        <c:axId val="33879244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3387701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Profit!$E$5:$S$5</c:f>
              <c:numCache>
                <c:formatCode>General</c:formatCode>
                <c:ptCount val="15"/>
                <c:pt idx="0">
                  <c:v>42</c:v>
                </c:pt>
                <c:pt idx="1">
                  <c:v>43</c:v>
                </c:pt>
                <c:pt idx="2">
                  <c:v>44</c:v>
                </c:pt>
                <c:pt idx="3">
                  <c:v>45</c:v>
                </c:pt>
                <c:pt idx="4">
                  <c:v>46</c:v>
                </c:pt>
                <c:pt idx="5">
                  <c:v>47</c:v>
                </c:pt>
                <c:pt idx="6">
                  <c:v>48</c:v>
                </c:pt>
                <c:pt idx="7">
                  <c:v>49</c:v>
                </c:pt>
                <c:pt idx="8">
                  <c:v>50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</c:numCache>
            </c:numRef>
          </c:xVal>
          <c:yVal>
            <c:numRef>
              <c:f>Profit!$E$109:$S$109</c:f>
              <c:numCache>
                <c:formatCode>"$"#,##0_);[Red]\("$"#,##0\)</c:formatCode>
                <c:ptCount val="15"/>
                <c:pt idx="0">
                  <c:v>20497912.747694679</c:v>
                </c:pt>
                <c:pt idx="1">
                  <c:v>20484401.999400739</c:v>
                </c:pt>
                <c:pt idx="2">
                  <c:v>20472120.844664887</c:v>
                </c:pt>
                <c:pt idx="3">
                  <c:v>20462307.14409155</c:v>
                </c:pt>
                <c:pt idx="4">
                  <c:v>20457176.657605469</c:v>
                </c:pt>
                <c:pt idx="5">
                  <c:v>20454070.615681216</c:v>
                </c:pt>
                <c:pt idx="6">
                  <c:v>20452460.435139947</c:v>
                </c:pt>
                <c:pt idx="7">
                  <c:v>20452420.97592248</c:v>
                </c:pt>
                <c:pt idx="8">
                  <c:v>20453395.988831788</c:v>
                </c:pt>
                <c:pt idx="9">
                  <c:v>20454973.708184142</c:v>
                </c:pt>
                <c:pt idx="10">
                  <c:v>20456818.489511844</c:v>
                </c:pt>
                <c:pt idx="11">
                  <c:v>20458715.305933349</c:v>
                </c:pt>
                <c:pt idx="12">
                  <c:v>20460670.894956727</c:v>
                </c:pt>
                <c:pt idx="13">
                  <c:v>20462493.755532198</c:v>
                </c:pt>
                <c:pt idx="14">
                  <c:v>20464162.863799665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82-4D6D-B01E-98AD23632A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8799616"/>
        <c:axId val="338813696"/>
      </c:scatterChart>
      <c:valAx>
        <c:axId val="338799616"/>
        <c:scaling>
          <c:orientation val="minMax"/>
          <c:max val="56"/>
          <c:min val="42"/>
        </c:scaling>
        <c:delete val="0"/>
        <c:axPos val="b"/>
        <c:numFmt formatCode="General" sourceLinked="1"/>
        <c:majorTickMark val="out"/>
        <c:minorTickMark val="none"/>
        <c:tickLblPos val="nextTo"/>
        <c:crossAx val="338813696"/>
        <c:crosses val="autoZero"/>
        <c:crossBetween val="midCat"/>
      </c:valAx>
      <c:valAx>
        <c:axId val="338813696"/>
        <c:scaling>
          <c:orientation val="minMax"/>
        </c:scaling>
        <c:delete val="0"/>
        <c:axPos val="l"/>
        <c:majorGridlines/>
        <c:numFmt formatCode="&quot;$&quot;#,##0_);[Red]\(&quot;$&quot;#,##0\)" sourceLinked="1"/>
        <c:majorTickMark val="out"/>
        <c:minorTickMark val="none"/>
        <c:tickLblPos val="nextTo"/>
        <c:crossAx val="338799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Profit!$E$5:$S$5</c:f>
              <c:numCache>
                <c:formatCode>General</c:formatCode>
                <c:ptCount val="15"/>
                <c:pt idx="0">
                  <c:v>42</c:v>
                </c:pt>
                <c:pt idx="1">
                  <c:v>43</c:v>
                </c:pt>
                <c:pt idx="2">
                  <c:v>44</c:v>
                </c:pt>
                <c:pt idx="3">
                  <c:v>45</c:v>
                </c:pt>
                <c:pt idx="4">
                  <c:v>46</c:v>
                </c:pt>
                <c:pt idx="5">
                  <c:v>47</c:v>
                </c:pt>
                <c:pt idx="6">
                  <c:v>48</c:v>
                </c:pt>
                <c:pt idx="7">
                  <c:v>49</c:v>
                </c:pt>
                <c:pt idx="8">
                  <c:v>50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</c:numCache>
            </c:numRef>
          </c:xVal>
          <c:yVal>
            <c:numRef>
              <c:f>Profit!$E$109:$S$109</c:f>
              <c:numCache>
                <c:formatCode>"$"#,##0_);[Red]\("$"#,##0\)</c:formatCode>
                <c:ptCount val="15"/>
                <c:pt idx="0">
                  <c:v>20497912.747694679</c:v>
                </c:pt>
                <c:pt idx="1">
                  <c:v>20484401.999400739</c:v>
                </c:pt>
                <c:pt idx="2">
                  <c:v>20472120.844664887</c:v>
                </c:pt>
                <c:pt idx="3">
                  <c:v>20462307.14409155</c:v>
                </c:pt>
                <c:pt idx="4">
                  <c:v>20457176.657605469</c:v>
                </c:pt>
                <c:pt idx="5">
                  <c:v>20454070.615681216</c:v>
                </c:pt>
                <c:pt idx="6">
                  <c:v>20452460.435139947</c:v>
                </c:pt>
                <c:pt idx="7">
                  <c:v>20452420.97592248</c:v>
                </c:pt>
                <c:pt idx="8">
                  <c:v>20453395.988831788</c:v>
                </c:pt>
                <c:pt idx="9">
                  <c:v>20454973.708184142</c:v>
                </c:pt>
                <c:pt idx="10">
                  <c:v>20456818.489511844</c:v>
                </c:pt>
                <c:pt idx="11">
                  <c:v>20458715.305933349</c:v>
                </c:pt>
                <c:pt idx="12">
                  <c:v>20460670.894956727</c:v>
                </c:pt>
                <c:pt idx="13">
                  <c:v>20462493.755532198</c:v>
                </c:pt>
                <c:pt idx="14">
                  <c:v>20464162.863799665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CD-4A99-B15A-0E34776AA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103872"/>
        <c:axId val="337314560"/>
      </c:scatterChart>
      <c:valAx>
        <c:axId val="337103872"/>
        <c:scaling>
          <c:orientation val="minMax"/>
          <c:max val="56"/>
          <c:min val="42"/>
        </c:scaling>
        <c:delete val="0"/>
        <c:axPos val="b"/>
        <c:numFmt formatCode="General" sourceLinked="1"/>
        <c:majorTickMark val="out"/>
        <c:minorTickMark val="none"/>
        <c:tickLblPos val="nextTo"/>
        <c:crossAx val="337314560"/>
        <c:crosses val="autoZero"/>
        <c:crossBetween val="midCat"/>
      </c:valAx>
      <c:valAx>
        <c:axId val="337314560"/>
        <c:scaling>
          <c:orientation val="minMax"/>
        </c:scaling>
        <c:delete val="0"/>
        <c:axPos val="l"/>
        <c:majorGridlines/>
        <c:numFmt formatCode="&quot;$&quot;#,##0_);[Red]\(&quot;$&quot;#,##0\)" sourceLinked="1"/>
        <c:majorTickMark val="out"/>
        <c:minorTickMark val="none"/>
        <c:tickLblPos val="nextTo"/>
        <c:crossAx val="337103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CO</a:t>
            </a:r>
            <a:r>
              <a:rPr lang="en-US" sz="1200" baseline="-25000">
                <a:latin typeface="Times New Roman" panose="02020603050405020304" pitchFamily="18" charset="0"/>
                <a:cs typeface="Times New Roman" panose="02020603050405020304" pitchFamily="18" charset="0"/>
              </a:rPr>
              <a:t>2</a:t>
            </a: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 price: 20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$/Tonne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Profit!$E$5:$S$5</c:f>
              <c:numCache>
                <c:formatCode>General</c:formatCode>
                <c:ptCount val="15"/>
                <c:pt idx="0">
                  <c:v>42</c:v>
                </c:pt>
                <c:pt idx="1">
                  <c:v>43</c:v>
                </c:pt>
                <c:pt idx="2">
                  <c:v>44</c:v>
                </c:pt>
                <c:pt idx="3">
                  <c:v>45</c:v>
                </c:pt>
                <c:pt idx="4">
                  <c:v>46</c:v>
                </c:pt>
                <c:pt idx="5">
                  <c:v>47</c:v>
                </c:pt>
                <c:pt idx="6">
                  <c:v>48</c:v>
                </c:pt>
                <c:pt idx="7">
                  <c:v>49</c:v>
                </c:pt>
                <c:pt idx="8">
                  <c:v>50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</c:numCache>
            </c:numRef>
          </c:xVal>
          <c:yVal>
            <c:numRef>
              <c:f>Profit!$E$109:$S$109</c:f>
              <c:numCache>
                <c:formatCode>"$"#,##0_);[Red]\("$"#,##0\)</c:formatCode>
                <c:ptCount val="15"/>
                <c:pt idx="0">
                  <c:v>20497912.747694679</c:v>
                </c:pt>
                <c:pt idx="1">
                  <c:v>20484401.999400739</c:v>
                </c:pt>
                <c:pt idx="2">
                  <c:v>20472120.844664887</c:v>
                </c:pt>
                <c:pt idx="3">
                  <c:v>20462307.14409155</c:v>
                </c:pt>
                <c:pt idx="4">
                  <c:v>20457176.657605469</c:v>
                </c:pt>
                <c:pt idx="5">
                  <c:v>20454070.615681216</c:v>
                </c:pt>
                <c:pt idx="6">
                  <c:v>20452460.435139947</c:v>
                </c:pt>
                <c:pt idx="7">
                  <c:v>20452420.97592248</c:v>
                </c:pt>
                <c:pt idx="8">
                  <c:v>20453395.988831788</c:v>
                </c:pt>
                <c:pt idx="9">
                  <c:v>20454973.708184142</c:v>
                </c:pt>
                <c:pt idx="10">
                  <c:v>20456818.489511844</c:v>
                </c:pt>
                <c:pt idx="11">
                  <c:v>20458715.305933349</c:v>
                </c:pt>
                <c:pt idx="12">
                  <c:v>20460670.894956727</c:v>
                </c:pt>
                <c:pt idx="13">
                  <c:v>20462493.755532198</c:v>
                </c:pt>
                <c:pt idx="14">
                  <c:v>20464162.863799665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21-4BCD-9933-6C859964A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346560"/>
        <c:axId val="337348480"/>
      </c:scatterChart>
      <c:valAx>
        <c:axId val="337346560"/>
        <c:scaling>
          <c:orientation val="minMax"/>
          <c:max val="56"/>
          <c:min val="42"/>
        </c:scaling>
        <c:delete val="0"/>
        <c:axPos val="b"/>
        <c:title>
          <c:tx>
            <c:rich>
              <a:bodyPr/>
              <a:lstStyle/>
              <a:p>
                <a:pPr>
                  <a:defRPr sz="11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Injection 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337348480"/>
        <c:crosses val="autoZero"/>
        <c:crossBetween val="midCat"/>
      </c:valAx>
      <c:valAx>
        <c:axId val="3373484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Profit (Million dollars)</a:t>
                </a:r>
              </a:p>
            </c:rich>
          </c:tx>
          <c:layout>
            <c:manualLayout>
              <c:xMode val="edge"/>
              <c:yMode val="edge"/>
              <c:x val="2.154882154882155E-2"/>
              <c:y val="0.18416219711666476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337346560"/>
        <c:crosses val="autoZero"/>
        <c:crossBetween val="midCat"/>
        <c:dispUnits>
          <c:builtInUnit val="millions"/>
        </c:dispUnits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Profit!$E$5:$S$5</c:f>
              <c:numCache>
                <c:formatCode>General</c:formatCode>
                <c:ptCount val="15"/>
                <c:pt idx="0">
                  <c:v>42</c:v>
                </c:pt>
                <c:pt idx="1">
                  <c:v>43</c:v>
                </c:pt>
                <c:pt idx="2">
                  <c:v>44</c:v>
                </c:pt>
                <c:pt idx="3">
                  <c:v>45</c:v>
                </c:pt>
                <c:pt idx="4">
                  <c:v>46</c:v>
                </c:pt>
                <c:pt idx="5">
                  <c:v>47</c:v>
                </c:pt>
                <c:pt idx="6">
                  <c:v>48</c:v>
                </c:pt>
                <c:pt idx="7">
                  <c:v>49</c:v>
                </c:pt>
                <c:pt idx="8">
                  <c:v>50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</c:numCache>
            </c:numRef>
          </c:xVal>
          <c:yVal>
            <c:numRef>
              <c:f>Profit!$E$108:$S$108</c:f>
              <c:numCache>
                <c:formatCode>#,##0</c:formatCode>
                <c:ptCount val="15"/>
                <c:pt idx="0">
                  <c:v>121258254.04470396</c:v>
                </c:pt>
                <c:pt idx="1">
                  <c:v>120277358.05064464</c:v>
                </c:pt>
                <c:pt idx="2">
                  <c:v>119296726.63832422</c:v>
                </c:pt>
                <c:pt idx="3">
                  <c:v>118406061.66337867</c:v>
                </c:pt>
                <c:pt idx="4">
                  <c:v>117791948.60789357</c:v>
                </c:pt>
                <c:pt idx="5">
                  <c:v>117302935.71904133</c:v>
                </c:pt>
                <c:pt idx="6">
                  <c:v>116921141.76184388</c:v>
                </c:pt>
                <c:pt idx="7">
                  <c:v>116677708.90961896</c:v>
                </c:pt>
                <c:pt idx="8">
                  <c:v>116542299.36969471</c:v>
                </c:pt>
                <c:pt idx="9">
                  <c:v>116488145.55370878</c:v>
                </c:pt>
                <c:pt idx="10">
                  <c:v>116487069.32521492</c:v>
                </c:pt>
                <c:pt idx="11">
                  <c:v>116517252.244881</c:v>
                </c:pt>
                <c:pt idx="12">
                  <c:v>116583602.06619194</c:v>
                </c:pt>
                <c:pt idx="13">
                  <c:v>116657731.49013256</c:v>
                </c:pt>
                <c:pt idx="14">
                  <c:v>116734149.84968948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03-4AAD-9E27-F9877CE812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374592"/>
        <c:axId val="337409152"/>
      </c:scatterChart>
      <c:valAx>
        <c:axId val="337374592"/>
        <c:scaling>
          <c:orientation val="minMax"/>
          <c:max val="56"/>
          <c:min val="42"/>
        </c:scaling>
        <c:delete val="0"/>
        <c:axPos val="b"/>
        <c:numFmt formatCode="General" sourceLinked="1"/>
        <c:majorTickMark val="out"/>
        <c:minorTickMark val="none"/>
        <c:tickLblPos val="nextTo"/>
        <c:crossAx val="337409152"/>
        <c:crosses val="autoZero"/>
        <c:crossBetween val="midCat"/>
      </c:valAx>
      <c:valAx>
        <c:axId val="33740915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337374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Profit!$E$5:$S$5</c:f>
              <c:numCache>
                <c:formatCode>General</c:formatCode>
                <c:ptCount val="15"/>
                <c:pt idx="0">
                  <c:v>42</c:v>
                </c:pt>
                <c:pt idx="1">
                  <c:v>43</c:v>
                </c:pt>
                <c:pt idx="2">
                  <c:v>44</c:v>
                </c:pt>
                <c:pt idx="3">
                  <c:v>45</c:v>
                </c:pt>
                <c:pt idx="4">
                  <c:v>46</c:v>
                </c:pt>
                <c:pt idx="5">
                  <c:v>47</c:v>
                </c:pt>
                <c:pt idx="6">
                  <c:v>48</c:v>
                </c:pt>
                <c:pt idx="7">
                  <c:v>49</c:v>
                </c:pt>
                <c:pt idx="8">
                  <c:v>50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</c:numCache>
            </c:numRef>
          </c:xVal>
          <c:yVal>
            <c:numRef>
              <c:f>Profit!$E$109:$S$109</c:f>
              <c:numCache>
                <c:formatCode>"$"#,##0_);[Red]\("$"#,##0\)</c:formatCode>
                <c:ptCount val="15"/>
                <c:pt idx="0">
                  <c:v>20497912.747694679</c:v>
                </c:pt>
                <c:pt idx="1">
                  <c:v>20484401.999400739</c:v>
                </c:pt>
                <c:pt idx="2">
                  <c:v>20472120.844664887</c:v>
                </c:pt>
                <c:pt idx="3">
                  <c:v>20462307.14409155</c:v>
                </c:pt>
                <c:pt idx="4">
                  <c:v>20457176.657605469</c:v>
                </c:pt>
                <c:pt idx="5">
                  <c:v>20454070.615681216</c:v>
                </c:pt>
                <c:pt idx="6">
                  <c:v>20452460.435139947</c:v>
                </c:pt>
                <c:pt idx="7">
                  <c:v>20452420.97592248</c:v>
                </c:pt>
                <c:pt idx="8">
                  <c:v>20453395.988831788</c:v>
                </c:pt>
                <c:pt idx="9">
                  <c:v>20454973.708184142</c:v>
                </c:pt>
                <c:pt idx="10">
                  <c:v>20456818.489511844</c:v>
                </c:pt>
                <c:pt idx="11">
                  <c:v>20458715.305933349</c:v>
                </c:pt>
                <c:pt idx="12">
                  <c:v>20460670.894956727</c:v>
                </c:pt>
                <c:pt idx="13">
                  <c:v>20462493.755532198</c:v>
                </c:pt>
                <c:pt idx="14">
                  <c:v>20464162.863799665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0D-4EB9-A7F5-64E9D9A115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425152"/>
        <c:axId val="337426688"/>
      </c:scatterChart>
      <c:valAx>
        <c:axId val="337425152"/>
        <c:scaling>
          <c:orientation val="minMax"/>
          <c:max val="56"/>
          <c:min val="42"/>
        </c:scaling>
        <c:delete val="0"/>
        <c:axPos val="b"/>
        <c:numFmt formatCode="General" sourceLinked="1"/>
        <c:majorTickMark val="out"/>
        <c:minorTickMark val="none"/>
        <c:tickLblPos val="nextTo"/>
        <c:crossAx val="337426688"/>
        <c:crosses val="autoZero"/>
        <c:crossBetween val="midCat"/>
      </c:valAx>
      <c:valAx>
        <c:axId val="337426688"/>
        <c:scaling>
          <c:orientation val="minMax"/>
        </c:scaling>
        <c:delete val="0"/>
        <c:axPos val="l"/>
        <c:majorGridlines/>
        <c:numFmt formatCode="&quot;$&quot;#,##0_);[Red]\(&quot;$&quot;#,##0\)" sourceLinked="1"/>
        <c:majorTickMark val="out"/>
        <c:minorTickMark val="none"/>
        <c:tickLblPos val="nextTo"/>
        <c:crossAx val="3374251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all_deterministic!$E$5:$S$5</c:f>
              <c:numCache>
                <c:formatCode>General</c:formatCode>
                <c:ptCount val="15"/>
                <c:pt idx="0">
                  <c:v>42</c:v>
                </c:pt>
                <c:pt idx="1">
                  <c:v>43</c:v>
                </c:pt>
                <c:pt idx="2">
                  <c:v>44</c:v>
                </c:pt>
                <c:pt idx="3">
                  <c:v>45</c:v>
                </c:pt>
                <c:pt idx="4">
                  <c:v>46</c:v>
                </c:pt>
                <c:pt idx="5">
                  <c:v>47</c:v>
                </c:pt>
                <c:pt idx="6">
                  <c:v>48</c:v>
                </c:pt>
                <c:pt idx="7">
                  <c:v>49</c:v>
                </c:pt>
                <c:pt idx="8">
                  <c:v>50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</c:numCache>
            </c:numRef>
          </c:xVal>
          <c:yVal>
            <c:numRef>
              <c:f>all_deterministic!$E$109:$S$109</c:f>
              <c:numCache>
                <c:formatCode>"$"#,##0_);[Red]\("$"#,##0\)</c:formatCode>
                <c:ptCount val="15"/>
                <c:pt idx="0">
                  <c:v>37867562.323550873</c:v>
                </c:pt>
                <c:pt idx="1">
                  <c:v>37774104.3169659</c:v>
                </c:pt>
                <c:pt idx="2">
                  <c:v>37685091.59854228</c:v>
                </c:pt>
                <c:pt idx="3">
                  <c:v>37612309.609578416</c:v>
                </c:pt>
                <c:pt idx="4">
                  <c:v>37579941.594718926</c:v>
                </c:pt>
                <c:pt idx="5">
                  <c:v>37565128.196116872</c:v>
                </c:pt>
                <c:pt idx="6">
                  <c:v>37564295.395330638</c:v>
                </c:pt>
                <c:pt idx="7">
                  <c:v>37580754.100477882</c:v>
                </c:pt>
                <c:pt idx="8">
                  <c:v>37609006.302923441</c:v>
                </c:pt>
                <c:pt idx="9">
                  <c:v>37645088.406188034</c:v>
                </c:pt>
                <c:pt idx="10">
                  <c:v>37685295.618710704</c:v>
                </c:pt>
                <c:pt idx="11">
                  <c:v>37726972.764040664</c:v>
                </c:pt>
                <c:pt idx="12">
                  <c:v>37770908.091222294</c:v>
                </c:pt>
                <c:pt idx="13">
                  <c:v>37813652.260528944</c:v>
                </c:pt>
                <c:pt idx="14">
                  <c:v>37854708.457623012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A7-4ED1-B833-99981F2F3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777792"/>
        <c:axId val="337779328"/>
      </c:scatterChart>
      <c:valAx>
        <c:axId val="337777792"/>
        <c:scaling>
          <c:orientation val="minMax"/>
          <c:max val="56"/>
          <c:min val="42"/>
        </c:scaling>
        <c:delete val="0"/>
        <c:axPos val="b"/>
        <c:numFmt formatCode="General" sourceLinked="1"/>
        <c:majorTickMark val="out"/>
        <c:minorTickMark val="none"/>
        <c:tickLblPos val="nextTo"/>
        <c:crossAx val="337779328"/>
        <c:crosses val="autoZero"/>
        <c:crossBetween val="midCat"/>
      </c:valAx>
      <c:valAx>
        <c:axId val="337779328"/>
        <c:scaling>
          <c:orientation val="minMax"/>
        </c:scaling>
        <c:delete val="0"/>
        <c:axPos val="l"/>
        <c:majorGridlines/>
        <c:numFmt formatCode="&quot;$&quot;#,##0_);[Red]\(&quot;$&quot;#,##0\)" sourceLinked="1"/>
        <c:majorTickMark val="out"/>
        <c:minorTickMark val="none"/>
        <c:tickLblPos val="nextTo"/>
        <c:crossAx val="3377777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Profit!$E$5:$S$5</c:f>
              <c:numCache>
                <c:formatCode>General</c:formatCode>
                <c:ptCount val="15"/>
                <c:pt idx="0">
                  <c:v>42</c:v>
                </c:pt>
                <c:pt idx="1">
                  <c:v>43</c:v>
                </c:pt>
                <c:pt idx="2">
                  <c:v>44</c:v>
                </c:pt>
                <c:pt idx="3">
                  <c:v>45</c:v>
                </c:pt>
                <c:pt idx="4">
                  <c:v>46</c:v>
                </c:pt>
                <c:pt idx="5">
                  <c:v>47</c:v>
                </c:pt>
                <c:pt idx="6">
                  <c:v>48</c:v>
                </c:pt>
                <c:pt idx="7">
                  <c:v>49</c:v>
                </c:pt>
                <c:pt idx="8">
                  <c:v>50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</c:numCache>
            </c:numRef>
          </c:xVal>
          <c:yVal>
            <c:numRef>
              <c:f>Profit!$E$108:$S$108</c:f>
              <c:numCache>
                <c:formatCode>#,##0</c:formatCode>
                <c:ptCount val="15"/>
                <c:pt idx="0">
                  <c:v>121258254.04470396</c:v>
                </c:pt>
                <c:pt idx="1">
                  <c:v>120277358.05064464</c:v>
                </c:pt>
                <c:pt idx="2">
                  <c:v>119296726.63832422</c:v>
                </c:pt>
                <c:pt idx="3">
                  <c:v>118406061.66337867</c:v>
                </c:pt>
                <c:pt idx="4">
                  <c:v>117791948.60789357</c:v>
                </c:pt>
                <c:pt idx="5">
                  <c:v>117302935.71904133</c:v>
                </c:pt>
                <c:pt idx="6">
                  <c:v>116921141.76184388</c:v>
                </c:pt>
                <c:pt idx="7">
                  <c:v>116677708.90961896</c:v>
                </c:pt>
                <c:pt idx="8">
                  <c:v>116542299.36969471</c:v>
                </c:pt>
                <c:pt idx="9">
                  <c:v>116488145.55370878</c:v>
                </c:pt>
                <c:pt idx="10">
                  <c:v>116487069.32521492</c:v>
                </c:pt>
                <c:pt idx="11">
                  <c:v>116517252.244881</c:v>
                </c:pt>
                <c:pt idx="12">
                  <c:v>116583602.06619194</c:v>
                </c:pt>
                <c:pt idx="13">
                  <c:v>116657731.49013256</c:v>
                </c:pt>
                <c:pt idx="14">
                  <c:v>116734149.84968948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29-4457-A7B9-CBE98C7EC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844096"/>
        <c:axId val="337845632"/>
      </c:scatterChart>
      <c:valAx>
        <c:axId val="337844096"/>
        <c:scaling>
          <c:orientation val="minMax"/>
          <c:max val="56"/>
          <c:min val="42"/>
        </c:scaling>
        <c:delete val="0"/>
        <c:axPos val="b"/>
        <c:numFmt formatCode="General" sourceLinked="1"/>
        <c:majorTickMark val="out"/>
        <c:minorTickMark val="none"/>
        <c:tickLblPos val="nextTo"/>
        <c:crossAx val="337845632"/>
        <c:crosses val="autoZero"/>
        <c:crossBetween val="midCat"/>
      </c:valAx>
      <c:valAx>
        <c:axId val="33784563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3378440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Profit!$E$5:$S$5</c:f>
              <c:numCache>
                <c:formatCode>General</c:formatCode>
                <c:ptCount val="15"/>
                <c:pt idx="0">
                  <c:v>42</c:v>
                </c:pt>
                <c:pt idx="1">
                  <c:v>43</c:v>
                </c:pt>
                <c:pt idx="2">
                  <c:v>44</c:v>
                </c:pt>
                <c:pt idx="3">
                  <c:v>45</c:v>
                </c:pt>
                <c:pt idx="4">
                  <c:v>46</c:v>
                </c:pt>
                <c:pt idx="5">
                  <c:v>47</c:v>
                </c:pt>
                <c:pt idx="6">
                  <c:v>48</c:v>
                </c:pt>
                <c:pt idx="7">
                  <c:v>49</c:v>
                </c:pt>
                <c:pt idx="8">
                  <c:v>50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</c:numCache>
            </c:numRef>
          </c:xVal>
          <c:yVal>
            <c:numRef>
              <c:f>Profit!$E$109:$S$109</c:f>
              <c:numCache>
                <c:formatCode>"$"#,##0_);[Red]\("$"#,##0\)</c:formatCode>
                <c:ptCount val="15"/>
                <c:pt idx="0">
                  <c:v>20497912.747694679</c:v>
                </c:pt>
                <c:pt idx="1">
                  <c:v>20484401.999400739</c:v>
                </c:pt>
                <c:pt idx="2">
                  <c:v>20472120.844664887</c:v>
                </c:pt>
                <c:pt idx="3">
                  <c:v>20462307.14409155</c:v>
                </c:pt>
                <c:pt idx="4">
                  <c:v>20457176.657605469</c:v>
                </c:pt>
                <c:pt idx="5">
                  <c:v>20454070.615681216</c:v>
                </c:pt>
                <c:pt idx="6">
                  <c:v>20452460.435139947</c:v>
                </c:pt>
                <c:pt idx="7">
                  <c:v>20452420.97592248</c:v>
                </c:pt>
                <c:pt idx="8">
                  <c:v>20453395.988831788</c:v>
                </c:pt>
                <c:pt idx="9">
                  <c:v>20454973.708184142</c:v>
                </c:pt>
                <c:pt idx="10">
                  <c:v>20456818.489511844</c:v>
                </c:pt>
                <c:pt idx="11">
                  <c:v>20458715.305933349</c:v>
                </c:pt>
                <c:pt idx="12">
                  <c:v>20460670.894956727</c:v>
                </c:pt>
                <c:pt idx="13">
                  <c:v>20462493.755532198</c:v>
                </c:pt>
                <c:pt idx="14">
                  <c:v>20464162.863799665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EC-442C-BB92-D3BBD7F3D4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447552"/>
        <c:axId val="337453440"/>
      </c:scatterChart>
      <c:valAx>
        <c:axId val="337447552"/>
        <c:scaling>
          <c:orientation val="minMax"/>
          <c:max val="56"/>
          <c:min val="42"/>
        </c:scaling>
        <c:delete val="0"/>
        <c:axPos val="b"/>
        <c:numFmt formatCode="General" sourceLinked="1"/>
        <c:majorTickMark val="out"/>
        <c:minorTickMark val="none"/>
        <c:tickLblPos val="nextTo"/>
        <c:crossAx val="337453440"/>
        <c:crosses val="autoZero"/>
        <c:crossBetween val="midCat"/>
      </c:valAx>
      <c:valAx>
        <c:axId val="337453440"/>
        <c:scaling>
          <c:orientation val="minMax"/>
        </c:scaling>
        <c:delete val="0"/>
        <c:axPos val="l"/>
        <c:majorGridlines/>
        <c:numFmt formatCode="&quot;$&quot;#,##0_);[Red]\(&quot;$&quot;#,##0\)" sourceLinked="1"/>
        <c:majorTickMark val="out"/>
        <c:minorTickMark val="none"/>
        <c:tickLblPos val="nextTo"/>
        <c:crossAx val="3374475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Profit!$E$5:$S$5</c:f>
              <c:numCache>
                <c:formatCode>General</c:formatCode>
                <c:ptCount val="15"/>
                <c:pt idx="0">
                  <c:v>42</c:v>
                </c:pt>
                <c:pt idx="1">
                  <c:v>43</c:v>
                </c:pt>
                <c:pt idx="2">
                  <c:v>44</c:v>
                </c:pt>
                <c:pt idx="3">
                  <c:v>45</c:v>
                </c:pt>
                <c:pt idx="4">
                  <c:v>46</c:v>
                </c:pt>
                <c:pt idx="5">
                  <c:v>47</c:v>
                </c:pt>
                <c:pt idx="6">
                  <c:v>48</c:v>
                </c:pt>
                <c:pt idx="7">
                  <c:v>49</c:v>
                </c:pt>
                <c:pt idx="8">
                  <c:v>50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</c:numCache>
            </c:numRef>
          </c:xVal>
          <c:yVal>
            <c:numRef>
              <c:f>Profit!$E$108:$S$108</c:f>
              <c:numCache>
                <c:formatCode>#,##0</c:formatCode>
                <c:ptCount val="15"/>
                <c:pt idx="0">
                  <c:v>121258254.04470396</c:v>
                </c:pt>
                <c:pt idx="1">
                  <c:v>120277358.05064464</c:v>
                </c:pt>
                <c:pt idx="2">
                  <c:v>119296726.63832422</c:v>
                </c:pt>
                <c:pt idx="3">
                  <c:v>118406061.66337867</c:v>
                </c:pt>
                <c:pt idx="4">
                  <c:v>117791948.60789357</c:v>
                </c:pt>
                <c:pt idx="5">
                  <c:v>117302935.71904133</c:v>
                </c:pt>
                <c:pt idx="6">
                  <c:v>116921141.76184388</c:v>
                </c:pt>
                <c:pt idx="7">
                  <c:v>116677708.90961896</c:v>
                </c:pt>
                <c:pt idx="8">
                  <c:v>116542299.36969471</c:v>
                </c:pt>
                <c:pt idx="9">
                  <c:v>116488145.55370878</c:v>
                </c:pt>
                <c:pt idx="10">
                  <c:v>116487069.32521492</c:v>
                </c:pt>
                <c:pt idx="11">
                  <c:v>116517252.244881</c:v>
                </c:pt>
                <c:pt idx="12">
                  <c:v>116583602.06619194</c:v>
                </c:pt>
                <c:pt idx="13">
                  <c:v>116657731.49013256</c:v>
                </c:pt>
                <c:pt idx="14">
                  <c:v>116734149.84968948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E9-431A-A20A-D23472A5D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8407424"/>
        <c:axId val="338408960"/>
      </c:scatterChart>
      <c:valAx>
        <c:axId val="338407424"/>
        <c:scaling>
          <c:orientation val="minMax"/>
          <c:max val="56"/>
          <c:min val="42"/>
        </c:scaling>
        <c:delete val="0"/>
        <c:axPos val="b"/>
        <c:numFmt formatCode="General" sourceLinked="1"/>
        <c:majorTickMark val="out"/>
        <c:minorTickMark val="none"/>
        <c:tickLblPos val="nextTo"/>
        <c:crossAx val="338408960"/>
        <c:crosses val="autoZero"/>
        <c:crossBetween val="midCat"/>
      </c:valAx>
      <c:valAx>
        <c:axId val="33840896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3384074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400050</xdr:colOff>
      <xdr:row>1</xdr:row>
      <xdr:rowOff>176212</xdr:rowOff>
    </xdr:from>
    <xdr:to>
      <xdr:col>19</xdr:col>
      <xdr:colOff>600075</xdr:colOff>
      <xdr:row>16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466725</xdr:colOff>
      <xdr:row>17</xdr:row>
      <xdr:rowOff>52387</xdr:rowOff>
    </xdr:from>
    <xdr:to>
      <xdr:col>19</xdr:col>
      <xdr:colOff>523875</xdr:colOff>
      <xdr:row>31</xdr:row>
      <xdr:rowOff>128587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762000</xdr:colOff>
      <xdr:row>14</xdr:row>
      <xdr:rowOff>9530</xdr:rowOff>
    </xdr:from>
    <xdr:to>
      <xdr:col>12</xdr:col>
      <xdr:colOff>554355</xdr:colOff>
      <xdr:row>28</xdr:row>
      <xdr:rowOff>91535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352425</xdr:colOff>
      <xdr:row>23</xdr:row>
      <xdr:rowOff>152400</xdr:rowOff>
    </xdr:from>
    <xdr:to>
      <xdr:col>22</xdr:col>
      <xdr:colOff>466725</xdr:colOff>
      <xdr:row>27</xdr:row>
      <xdr:rowOff>19050</xdr:rowOff>
    </xdr:to>
    <xdr:sp macro="" textlink="">
      <xdr:nvSpPr>
        <xdr:cNvPr id="5" name="Left Arrow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5154275" y="4533900"/>
          <a:ext cx="1333500" cy="62865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Discounted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504825</xdr:colOff>
      <xdr:row>2</xdr:row>
      <xdr:rowOff>176212</xdr:rowOff>
    </xdr:from>
    <xdr:to>
      <xdr:col>27</xdr:col>
      <xdr:colOff>342900</xdr:colOff>
      <xdr:row>17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228600</xdr:colOff>
      <xdr:row>18</xdr:row>
      <xdr:rowOff>100012</xdr:rowOff>
    </xdr:from>
    <xdr:to>
      <xdr:col>26</xdr:col>
      <xdr:colOff>533400</xdr:colOff>
      <xdr:row>32</xdr:row>
      <xdr:rowOff>176212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695325</xdr:colOff>
      <xdr:row>1</xdr:row>
      <xdr:rowOff>114300</xdr:rowOff>
    </xdr:from>
    <xdr:to>
      <xdr:col>10</xdr:col>
      <xdr:colOff>561975</xdr:colOff>
      <xdr:row>16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504825</xdr:colOff>
      <xdr:row>2</xdr:row>
      <xdr:rowOff>176212</xdr:rowOff>
    </xdr:from>
    <xdr:to>
      <xdr:col>27</xdr:col>
      <xdr:colOff>342900</xdr:colOff>
      <xdr:row>17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228600</xdr:colOff>
      <xdr:row>18</xdr:row>
      <xdr:rowOff>100012</xdr:rowOff>
    </xdr:from>
    <xdr:to>
      <xdr:col>26</xdr:col>
      <xdr:colOff>533400</xdr:colOff>
      <xdr:row>32</xdr:row>
      <xdr:rowOff>176212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504825</xdr:colOff>
      <xdr:row>2</xdr:row>
      <xdr:rowOff>176212</xdr:rowOff>
    </xdr:from>
    <xdr:to>
      <xdr:col>27</xdr:col>
      <xdr:colOff>342900</xdr:colOff>
      <xdr:row>17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228600</xdr:colOff>
      <xdr:row>18</xdr:row>
      <xdr:rowOff>100012</xdr:rowOff>
    </xdr:from>
    <xdr:to>
      <xdr:col>26</xdr:col>
      <xdr:colOff>533400</xdr:colOff>
      <xdr:row>32</xdr:row>
      <xdr:rowOff>176212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504825</xdr:colOff>
      <xdr:row>2</xdr:row>
      <xdr:rowOff>176212</xdr:rowOff>
    </xdr:from>
    <xdr:to>
      <xdr:col>27</xdr:col>
      <xdr:colOff>342900</xdr:colOff>
      <xdr:row>17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228600</xdr:colOff>
      <xdr:row>18</xdr:row>
      <xdr:rowOff>100012</xdr:rowOff>
    </xdr:from>
    <xdr:to>
      <xdr:col>26</xdr:col>
      <xdr:colOff>533400</xdr:colOff>
      <xdr:row>32</xdr:row>
      <xdr:rowOff>176212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8"/>
  <sheetViews>
    <sheetView workbookViewId="0">
      <selection activeCell="D41" sqref="D41"/>
    </sheetView>
  </sheetViews>
  <sheetFormatPr defaultRowHeight="14.25" x14ac:dyDescent="0.45"/>
  <sheetData>
    <row r="1" spans="1:17" x14ac:dyDescent="0.45">
      <c r="A1" t="s">
        <v>3</v>
      </c>
      <c r="C1">
        <v>42</v>
      </c>
      <c r="D1">
        <v>43</v>
      </c>
      <c r="E1">
        <v>44</v>
      </c>
      <c r="F1">
        <v>45</v>
      </c>
      <c r="G1">
        <v>46</v>
      </c>
      <c r="H1">
        <v>47</v>
      </c>
      <c r="I1">
        <v>48</v>
      </c>
      <c r="J1">
        <v>49</v>
      </c>
      <c r="K1">
        <v>50</v>
      </c>
      <c r="L1">
        <v>51</v>
      </c>
      <c r="M1">
        <v>52</v>
      </c>
      <c r="N1">
        <v>53</v>
      </c>
      <c r="O1">
        <v>54</v>
      </c>
      <c r="P1">
        <v>55</v>
      </c>
      <c r="Q1">
        <v>56</v>
      </c>
    </row>
    <row r="2" spans="1:17" x14ac:dyDescent="0.45">
      <c r="C2" t="s">
        <v>7</v>
      </c>
    </row>
    <row r="3" spans="1:17" x14ac:dyDescent="0.45">
      <c r="A3" t="s">
        <v>0</v>
      </c>
    </row>
    <row r="4" spans="1:17" x14ac:dyDescent="0.45">
      <c r="A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</row>
    <row r="5" spans="1:17" x14ac:dyDescent="0.45">
      <c r="A5">
        <v>1</v>
      </c>
      <c r="C5" s="1">
        <v>4.9509999999999999E-5</v>
      </c>
      <c r="D5" s="1">
        <v>4.9509999999999999E-5</v>
      </c>
      <c r="E5" s="1">
        <v>4.9509999999999999E-5</v>
      </c>
      <c r="F5" s="1">
        <v>4.9509999999999999E-5</v>
      </c>
      <c r="G5" s="1">
        <v>4.9509999999999999E-5</v>
      </c>
      <c r="H5" s="1">
        <v>4.9509999999999999E-5</v>
      </c>
      <c r="I5" s="1">
        <v>4.9509999999999999E-5</v>
      </c>
      <c r="J5" s="1">
        <v>4.9509999999999999E-5</v>
      </c>
      <c r="K5" s="1">
        <v>4.9509999999999999E-5</v>
      </c>
      <c r="L5" s="1">
        <v>4.9509999999999999E-5</v>
      </c>
      <c r="M5" s="1">
        <v>4.9509999999999999E-5</v>
      </c>
      <c r="N5" s="1">
        <v>4.9509999999999999E-5</v>
      </c>
      <c r="O5" s="1">
        <v>4.9509999999999999E-5</v>
      </c>
      <c r="P5" s="1">
        <v>4.9509999999999999E-5</v>
      </c>
      <c r="Q5" s="1">
        <v>4.9509999999999999E-5</v>
      </c>
    </row>
    <row r="6" spans="1:17" x14ac:dyDescent="0.45">
      <c r="A6">
        <v>2</v>
      </c>
      <c r="C6">
        <v>1.7876000000000001E-3</v>
      </c>
      <c r="D6">
        <v>1.7876000000000001E-3</v>
      </c>
      <c r="E6">
        <v>1.7876000000000001E-3</v>
      </c>
      <c r="F6">
        <v>1.7876000000000001E-3</v>
      </c>
      <c r="G6">
        <v>1.7876000000000001E-3</v>
      </c>
      <c r="H6">
        <v>1.7876000000000001E-3</v>
      </c>
      <c r="I6">
        <v>1.7876000000000001E-3</v>
      </c>
      <c r="J6">
        <v>1.7876000000000001E-3</v>
      </c>
      <c r="K6">
        <v>1.7876000000000001E-3</v>
      </c>
      <c r="L6">
        <v>1.7876000000000001E-3</v>
      </c>
      <c r="M6">
        <v>1.7876000000000001E-3</v>
      </c>
      <c r="N6">
        <v>1.7876000000000001E-3</v>
      </c>
      <c r="O6">
        <v>1.7876000000000001E-3</v>
      </c>
      <c r="P6">
        <v>1.7876000000000001E-3</v>
      </c>
      <c r="Q6">
        <v>1.7876000000000001E-3</v>
      </c>
    </row>
    <row r="7" spans="1:17" x14ac:dyDescent="0.45">
      <c r="A7">
        <v>3</v>
      </c>
      <c r="C7">
        <v>1.5430000000000001E-4</v>
      </c>
      <c r="D7">
        <v>1.5430000000000001E-4</v>
      </c>
      <c r="E7">
        <v>1.5430000000000001E-4</v>
      </c>
      <c r="F7">
        <v>1.5430000000000001E-4</v>
      </c>
      <c r="G7">
        <v>1.5430000000000001E-4</v>
      </c>
      <c r="H7">
        <v>1.5430000000000001E-4</v>
      </c>
      <c r="I7">
        <v>1.5430000000000001E-4</v>
      </c>
      <c r="J7">
        <v>1.5430000000000001E-4</v>
      </c>
      <c r="K7">
        <v>1.5430000000000001E-4</v>
      </c>
      <c r="L7">
        <v>1.5430000000000001E-4</v>
      </c>
      <c r="M7">
        <v>1.5430000000000001E-4</v>
      </c>
      <c r="N7">
        <v>1.5430000000000001E-4</v>
      </c>
      <c r="O7">
        <v>1.5430000000000001E-4</v>
      </c>
      <c r="P7">
        <v>1.5430000000000001E-4</v>
      </c>
      <c r="Q7">
        <v>1.5430000000000001E-4</v>
      </c>
    </row>
    <row r="8" spans="1:17" x14ac:dyDescent="0.45">
      <c r="A8">
        <v>4</v>
      </c>
      <c r="C8">
        <v>1.2247E-3</v>
      </c>
      <c r="D8">
        <v>1.2247E-3</v>
      </c>
      <c r="E8">
        <v>1.2247E-3</v>
      </c>
      <c r="F8">
        <v>1.2247E-3</v>
      </c>
      <c r="G8">
        <v>1.2247E-3</v>
      </c>
      <c r="H8">
        <v>1.2247E-3</v>
      </c>
      <c r="I8">
        <v>1.2247E-3</v>
      </c>
      <c r="J8">
        <v>1.2247E-3</v>
      </c>
      <c r="K8">
        <v>1.2247E-3</v>
      </c>
      <c r="L8">
        <v>1.2247E-3</v>
      </c>
      <c r="M8">
        <v>1.2247E-3</v>
      </c>
      <c r="N8">
        <v>1.2247E-3</v>
      </c>
      <c r="O8">
        <v>1.2247E-3</v>
      </c>
      <c r="P8">
        <v>1.2247E-3</v>
      </c>
      <c r="Q8">
        <v>1.2247E-3</v>
      </c>
    </row>
    <row r="9" spans="1:17" x14ac:dyDescent="0.45">
      <c r="A9">
        <v>5</v>
      </c>
      <c r="C9">
        <v>1.2386000000000001E-3</v>
      </c>
      <c r="D9">
        <v>1.2386000000000001E-3</v>
      </c>
      <c r="E9">
        <v>1.2386000000000001E-3</v>
      </c>
      <c r="F9">
        <v>1.2386000000000001E-3</v>
      </c>
      <c r="G9">
        <v>1.2386000000000001E-3</v>
      </c>
      <c r="H9">
        <v>1.2386000000000001E-3</v>
      </c>
      <c r="I9">
        <v>1.2386000000000001E-3</v>
      </c>
      <c r="J9">
        <v>1.2386000000000001E-3</v>
      </c>
      <c r="K9">
        <v>1.2386000000000001E-3</v>
      </c>
      <c r="L9">
        <v>1.2386000000000001E-3</v>
      </c>
      <c r="M9">
        <v>1.2386000000000001E-3</v>
      </c>
      <c r="N9">
        <v>1.2386000000000001E-3</v>
      </c>
      <c r="O9">
        <v>1.2386000000000001E-3</v>
      </c>
      <c r="P9">
        <v>1.2386000000000001E-3</v>
      </c>
      <c r="Q9">
        <v>1.2386000000000001E-3</v>
      </c>
    </row>
    <row r="10" spans="1:17" x14ac:dyDescent="0.45">
      <c r="A10">
        <v>6</v>
      </c>
      <c r="C10">
        <v>1.2528999999999999E-3</v>
      </c>
      <c r="D10">
        <v>1.2528999999999999E-3</v>
      </c>
      <c r="E10">
        <v>1.2528999999999999E-3</v>
      </c>
      <c r="F10">
        <v>1.2528999999999999E-3</v>
      </c>
      <c r="G10">
        <v>1.2528999999999999E-3</v>
      </c>
      <c r="H10">
        <v>1.2528999999999999E-3</v>
      </c>
      <c r="I10">
        <v>1.2528999999999999E-3</v>
      </c>
      <c r="J10">
        <v>1.2528999999999999E-3</v>
      </c>
      <c r="K10">
        <v>1.2528999999999999E-3</v>
      </c>
      <c r="L10">
        <v>1.2528999999999999E-3</v>
      </c>
      <c r="M10">
        <v>1.2528999999999999E-3</v>
      </c>
      <c r="N10">
        <v>1.2528999999999999E-3</v>
      </c>
      <c r="O10">
        <v>1.2528999999999999E-3</v>
      </c>
      <c r="P10">
        <v>1.2528999999999999E-3</v>
      </c>
      <c r="Q10">
        <v>1.2528999999999999E-3</v>
      </c>
    </row>
    <row r="11" spans="1:17" x14ac:dyDescent="0.45">
      <c r="A11">
        <v>7</v>
      </c>
      <c r="C11">
        <v>1.2677000000000001E-3</v>
      </c>
      <c r="D11">
        <v>1.2677000000000001E-3</v>
      </c>
      <c r="E11">
        <v>1.2677000000000001E-3</v>
      </c>
      <c r="F11">
        <v>1.2677000000000001E-3</v>
      </c>
      <c r="G11">
        <v>1.2677000000000001E-3</v>
      </c>
      <c r="H11">
        <v>1.2677000000000001E-3</v>
      </c>
      <c r="I11">
        <v>1.2677000000000001E-3</v>
      </c>
      <c r="J11">
        <v>1.2677000000000001E-3</v>
      </c>
      <c r="K11">
        <v>1.2677000000000001E-3</v>
      </c>
      <c r="L11">
        <v>1.2677000000000001E-3</v>
      </c>
      <c r="M11">
        <v>1.2677000000000001E-3</v>
      </c>
      <c r="N11">
        <v>1.2677000000000001E-3</v>
      </c>
      <c r="O11">
        <v>1.2677000000000001E-3</v>
      </c>
      <c r="P11">
        <v>1.2677000000000001E-3</v>
      </c>
      <c r="Q11">
        <v>1.2677000000000001E-3</v>
      </c>
    </row>
    <row r="12" spans="1:17" x14ac:dyDescent="0.45">
      <c r="A12">
        <v>8</v>
      </c>
      <c r="C12">
        <v>1.4067999999999999E-3</v>
      </c>
      <c r="D12">
        <v>1.4067999999999999E-3</v>
      </c>
      <c r="E12">
        <v>1.4067999999999999E-3</v>
      </c>
      <c r="F12">
        <v>1.4067999999999999E-3</v>
      </c>
      <c r="G12">
        <v>1.4067999999999999E-3</v>
      </c>
      <c r="H12">
        <v>1.4067999999999999E-3</v>
      </c>
      <c r="I12">
        <v>1.4067999999999999E-3</v>
      </c>
      <c r="J12">
        <v>1.4067999999999999E-3</v>
      </c>
      <c r="K12">
        <v>1.4067999999999999E-3</v>
      </c>
      <c r="L12">
        <v>1.4067999999999999E-3</v>
      </c>
      <c r="M12">
        <v>1.4067999999999999E-3</v>
      </c>
      <c r="N12">
        <v>1.4067999999999999E-3</v>
      </c>
      <c r="O12">
        <v>1.4067999999999999E-3</v>
      </c>
      <c r="P12">
        <v>1.4067999999999999E-3</v>
      </c>
      <c r="Q12">
        <v>1.4067999999999999E-3</v>
      </c>
    </row>
    <row r="13" spans="1:17" x14ac:dyDescent="0.45">
      <c r="A13">
        <v>9</v>
      </c>
      <c r="C13">
        <v>1.4245E-3</v>
      </c>
      <c r="D13">
        <v>1.4245E-3</v>
      </c>
      <c r="E13">
        <v>1.4245E-3</v>
      </c>
      <c r="F13">
        <v>1.4245E-3</v>
      </c>
      <c r="G13">
        <v>1.4245E-3</v>
      </c>
      <c r="H13">
        <v>1.4245E-3</v>
      </c>
      <c r="I13">
        <v>1.4245E-3</v>
      </c>
      <c r="J13">
        <v>1.4245E-3</v>
      </c>
      <c r="K13">
        <v>1.4245E-3</v>
      </c>
      <c r="L13">
        <v>1.4245E-3</v>
      </c>
      <c r="M13">
        <v>1.4245E-3</v>
      </c>
      <c r="N13">
        <v>1.4245E-3</v>
      </c>
      <c r="O13">
        <v>1.4245E-3</v>
      </c>
      <c r="P13">
        <v>1.4245E-3</v>
      </c>
      <c r="Q13">
        <v>1.4245E-3</v>
      </c>
    </row>
    <row r="14" spans="1:17" x14ac:dyDescent="0.45">
      <c r="A14">
        <v>10</v>
      </c>
      <c r="C14">
        <v>1.4427000000000001E-3</v>
      </c>
      <c r="D14">
        <v>1.4427000000000001E-3</v>
      </c>
      <c r="E14">
        <v>1.4427000000000001E-3</v>
      </c>
      <c r="F14">
        <v>1.4427000000000001E-3</v>
      </c>
      <c r="G14">
        <v>1.4427000000000001E-3</v>
      </c>
      <c r="H14">
        <v>1.4427000000000001E-3</v>
      </c>
      <c r="I14">
        <v>1.4427000000000001E-3</v>
      </c>
      <c r="J14">
        <v>1.4427000000000001E-3</v>
      </c>
      <c r="K14">
        <v>1.4427000000000001E-3</v>
      </c>
      <c r="L14">
        <v>1.4427000000000001E-3</v>
      </c>
      <c r="M14">
        <v>1.4427000000000001E-3</v>
      </c>
      <c r="N14">
        <v>1.4427000000000001E-3</v>
      </c>
      <c r="O14">
        <v>1.4427000000000001E-3</v>
      </c>
      <c r="P14">
        <v>1.4427000000000001E-3</v>
      </c>
      <c r="Q14">
        <v>1.4427000000000001E-3</v>
      </c>
    </row>
    <row r="15" spans="1:17" x14ac:dyDescent="0.45">
      <c r="A15">
        <v>11</v>
      </c>
      <c r="C15">
        <v>1.4616E-3</v>
      </c>
      <c r="D15">
        <v>1.4616E-3</v>
      </c>
      <c r="E15">
        <v>1.4616E-3</v>
      </c>
      <c r="F15">
        <v>1.4616E-3</v>
      </c>
      <c r="G15">
        <v>1.4616E-3</v>
      </c>
      <c r="H15">
        <v>1.4616E-3</v>
      </c>
      <c r="I15">
        <v>1.4616E-3</v>
      </c>
      <c r="J15">
        <v>1.4616E-3</v>
      </c>
      <c r="K15">
        <v>1.4616E-3</v>
      </c>
      <c r="L15">
        <v>1.4616E-3</v>
      </c>
      <c r="M15">
        <v>1.4616E-3</v>
      </c>
      <c r="N15">
        <v>1.4616E-3</v>
      </c>
      <c r="O15">
        <v>1.4616E-3</v>
      </c>
      <c r="P15">
        <v>1.4616E-3</v>
      </c>
      <c r="Q15">
        <v>1.4616E-3</v>
      </c>
    </row>
    <row r="16" spans="1:17" x14ac:dyDescent="0.45">
      <c r="A16">
        <v>12</v>
      </c>
      <c r="C16">
        <v>1.4811E-3</v>
      </c>
      <c r="D16">
        <v>1.4811E-3</v>
      </c>
      <c r="E16">
        <v>1.4811E-3</v>
      </c>
      <c r="F16">
        <v>1.4811E-3</v>
      </c>
      <c r="G16">
        <v>1.4811E-3</v>
      </c>
      <c r="H16">
        <v>1.4811E-3</v>
      </c>
      <c r="I16">
        <v>1.4811E-3</v>
      </c>
      <c r="J16">
        <v>1.4811E-3</v>
      </c>
      <c r="K16">
        <v>1.4811E-3</v>
      </c>
      <c r="L16">
        <v>1.4811E-3</v>
      </c>
      <c r="M16">
        <v>1.4811E-3</v>
      </c>
      <c r="N16">
        <v>1.4811E-3</v>
      </c>
      <c r="O16">
        <v>1.4811E-3</v>
      </c>
      <c r="P16">
        <v>1.4811E-3</v>
      </c>
      <c r="Q16">
        <v>1.4811E-3</v>
      </c>
    </row>
    <row r="17" spans="1:17" x14ac:dyDescent="0.45">
      <c r="A17">
        <v>13</v>
      </c>
      <c r="C17">
        <v>1.6488E-3</v>
      </c>
      <c r="D17">
        <v>1.6488E-3</v>
      </c>
      <c r="E17">
        <v>1.6488E-3</v>
      </c>
      <c r="F17">
        <v>1.6488E-3</v>
      </c>
      <c r="G17">
        <v>1.6488E-3</v>
      </c>
      <c r="H17">
        <v>1.6488E-3</v>
      </c>
      <c r="I17">
        <v>1.6488E-3</v>
      </c>
      <c r="J17">
        <v>1.6488E-3</v>
      </c>
      <c r="K17">
        <v>1.6488E-3</v>
      </c>
      <c r="L17">
        <v>1.6488E-3</v>
      </c>
      <c r="M17">
        <v>1.6488E-3</v>
      </c>
      <c r="N17">
        <v>1.6488E-3</v>
      </c>
      <c r="O17">
        <v>1.6488E-3</v>
      </c>
      <c r="P17">
        <v>1.6488E-3</v>
      </c>
      <c r="Q17">
        <v>1.6488E-3</v>
      </c>
    </row>
    <row r="18" spans="1:17" x14ac:dyDescent="0.45">
      <c r="A18">
        <v>14</v>
      </c>
      <c r="C18">
        <v>1.6720000000000001E-3</v>
      </c>
      <c r="D18">
        <v>1.6720000000000001E-3</v>
      </c>
      <c r="E18">
        <v>1.6720000000000001E-3</v>
      </c>
      <c r="F18">
        <v>1.6720000000000001E-3</v>
      </c>
      <c r="G18">
        <v>1.6720000000000001E-3</v>
      </c>
      <c r="H18">
        <v>1.6720000000000001E-3</v>
      </c>
      <c r="I18">
        <v>1.6720000000000001E-3</v>
      </c>
      <c r="J18">
        <v>1.6720000000000001E-3</v>
      </c>
      <c r="K18">
        <v>1.6720000000000001E-3</v>
      </c>
      <c r="L18">
        <v>1.6720000000000001E-3</v>
      </c>
      <c r="M18">
        <v>1.6720000000000001E-3</v>
      </c>
      <c r="N18">
        <v>1.6720000000000001E-3</v>
      </c>
      <c r="O18">
        <v>1.6720000000000001E-3</v>
      </c>
      <c r="P18">
        <v>1.6720000000000001E-3</v>
      </c>
      <c r="Q18">
        <v>1.6720000000000001E-3</v>
      </c>
    </row>
    <row r="19" spans="1:17" x14ac:dyDescent="0.45">
      <c r="A19">
        <v>15</v>
      </c>
      <c r="C19">
        <v>1.6957999999999999E-3</v>
      </c>
      <c r="D19">
        <v>1.6957999999999999E-3</v>
      </c>
      <c r="E19">
        <v>1.6957999999999999E-3</v>
      </c>
      <c r="F19">
        <v>1.6957999999999999E-3</v>
      </c>
      <c r="G19">
        <v>1.6957999999999999E-3</v>
      </c>
      <c r="H19">
        <v>1.6957999999999999E-3</v>
      </c>
      <c r="I19">
        <v>1.6957999999999999E-3</v>
      </c>
      <c r="J19">
        <v>1.6957999999999999E-3</v>
      </c>
      <c r="K19">
        <v>1.6957999999999999E-3</v>
      </c>
      <c r="L19">
        <v>1.6957999999999999E-3</v>
      </c>
      <c r="M19">
        <v>1.6957999999999999E-3</v>
      </c>
      <c r="N19">
        <v>1.6957999999999999E-3</v>
      </c>
      <c r="O19">
        <v>1.6957999999999999E-3</v>
      </c>
      <c r="P19">
        <v>1.6957999999999999E-3</v>
      </c>
      <c r="Q19">
        <v>1.6957999999999999E-3</v>
      </c>
    </row>
    <row r="20" spans="1:17" x14ac:dyDescent="0.45">
      <c r="A20">
        <v>16</v>
      </c>
      <c r="C20">
        <v>1.7205E-3</v>
      </c>
      <c r="D20">
        <v>1.7205E-3</v>
      </c>
      <c r="E20">
        <v>1.7205E-3</v>
      </c>
      <c r="F20">
        <v>1.7205E-3</v>
      </c>
      <c r="G20">
        <v>1.7205E-3</v>
      </c>
      <c r="H20">
        <v>1.7205E-3</v>
      </c>
      <c r="I20">
        <v>1.7205E-3</v>
      </c>
      <c r="J20">
        <v>1.7205E-3</v>
      </c>
      <c r="K20">
        <v>1.7205E-3</v>
      </c>
      <c r="L20">
        <v>1.7205E-3</v>
      </c>
      <c r="M20">
        <v>1.7205E-3</v>
      </c>
      <c r="N20">
        <v>1.7205E-3</v>
      </c>
      <c r="O20">
        <v>1.7205E-3</v>
      </c>
      <c r="P20">
        <v>1.7205E-3</v>
      </c>
      <c r="Q20">
        <v>1.7205E-3</v>
      </c>
    </row>
    <row r="21" spans="1:17" x14ac:dyDescent="0.45">
      <c r="A21">
        <v>17</v>
      </c>
      <c r="C21">
        <v>1.7459000000000001E-3</v>
      </c>
      <c r="D21">
        <v>1.7459000000000001E-3</v>
      </c>
      <c r="E21">
        <v>1.7459000000000001E-3</v>
      </c>
      <c r="F21">
        <v>1.7459000000000001E-3</v>
      </c>
      <c r="G21">
        <v>1.7459000000000001E-3</v>
      </c>
      <c r="H21">
        <v>1.7459000000000001E-3</v>
      </c>
      <c r="I21">
        <v>1.7459000000000001E-3</v>
      </c>
      <c r="J21">
        <v>1.7459000000000001E-3</v>
      </c>
      <c r="K21">
        <v>1.7459000000000001E-3</v>
      </c>
      <c r="L21">
        <v>1.7459000000000001E-3</v>
      </c>
      <c r="M21">
        <v>1.7459000000000001E-3</v>
      </c>
      <c r="N21">
        <v>1.7459000000000001E-3</v>
      </c>
      <c r="O21">
        <v>1.7459000000000001E-3</v>
      </c>
      <c r="P21">
        <v>1.7459000000000001E-3</v>
      </c>
      <c r="Q21">
        <v>1.7459000000000001E-3</v>
      </c>
    </row>
    <row r="22" spans="1:17" x14ac:dyDescent="0.45">
      <c r="A22">
        <v>18</v>
      </c>
      <c r="C22">
        <v>1.9487E-3</v>
      </c>
      <c r="D22">
        <v>1.9487E-3</v>
      </c>
      <c r="E22">
        <v>1.9487E-3</v>
      </c>
      <c r="F22">
        <v>1.9487E-3</v>
      </c>
      <c r="G22">
        <v>1.9487E-3</v>
      </c>
      <c r="H22">
        <v>1.9487E-3</v>
      </c>
      <c r="I22">
        <v>1.9487E-3</v>
      </c>
      <c r="J22">
        <v>1.9487E-3</v>
      </c>
      <c r="K22">
        <v>1.9487E-3</v>
      </c>
      <c r="L22">
        <v>1.9487E-3</v>
      </c>
      <c r="M22">
        <v>1.9487E-3</v>
      </c>
      <c r="N22">
        <v>1.9487E-3</v>
      </c>
      <c r="O22">
        <v>1.9487E-3</v>
      </c>
      <c r="P22">
        <v>1.9487E-3</v>
      </c>
      <c r="Q22">
        <v>1.9487E-3</v>
      </c>
    </row>
    <row r="23" spans="1:17" x14ac:dyDescent="0.45">
      <c r="A23">
        <v>19</v>
      </c>
      <c r="C23">
        <v>1.9786000000000001E-3</v>
      </c>
      <c r="D23">
        <v>1.9786000000000001E-3</v>
      </c>
      <c r="E23">
        <v>1.9786000000000001E-3</v>
      </c>
      <c r="F23">
        <v>1.9786000000000001E-3</v>
      </c>
      <c r="G23">
        <v>1.9786000000000001E-3</v>
      </c>
      <c r="H23">
        <v>1.9786000000000001E-3</v>
      </c>
      <c r="I23">
        <v>1.9786000000000001E-3</v>
      </c>
      <c r="J23">
        <v>1.9786000000000001E-3</v>
      </c>
      <c r="K23">
        <v>1.9786000000000001E-3</v>
      </c>
      <c r="L23">
        <v>1.9786000000000001E-3</v>
      </c>
      <c r="M23">
        <v>1.9786000000000001E-3</v>
      </c>
      <c r="N23">
        <v>1.9786000000000001E-3</v>
      </c>
      <c r="O23">
        <v>1.9786000000000001E-3</v>
      </c>
      <c r="P23">
        <v>1.9786000000000001E-3</v>
      </c>
      <c r="Q23">
        <v>1.9786000000000001E-3</v>
      </c>
    </row>
    <row r="24" spans="1:17" x14ac:dyDescent="0.45">
      <c r="A24">
        <v>20</v>
      </c>
      <c r="C24">
        <v>2.0092999999999999E-3</v>
      </c>
      <c r="D24">
        <v>2.0092999999999999E-3</v>
      </c>
      <c r="E24">
        <v>2.0092999999999999E-3</v>
      </c>
      <c r="F24">
        <v>2.0092999999999999E-3</v>
      </c>
      <c r="G24">
        <v>2.0092999999999999E-3</v>
      </c>
      <c r="H24">
        <v>2.0092999999999999E-3</v>
      </c>
      <c r="I24">
        <v>2.0092999999999999E-3</v>
      </c>
      <c r="J24">
        <v>2.0092999999999999E-3</v>
      </c>
      <c r="K24">
        <v>2.0092999999999999E-3</v>
      </c>
      <c r="L24">
        <v>2.0092999999999999E-3</v>
      </c>
      <c r="M24">
        <v>2.0092999999999999E-3</v>
      </c>
      <c r="N24">
        <v>2.0092999999999999E-3</v>
      </c>
      <c r="O24">
        <v>2.0092999999999999E-3</v>
      </c>
      <c r="P24">
        <v>2.0092999999999999E-3</v>
      </c>
      <c r="Q24">
        <v>2.0092999999999999E-3</v>
      </c>
    </row>
    <row r="25" spans="1:17" x14ac:dyDescent="0.45">
      <c r="A25">
        <v>21</v>
      </c>
      <c r="C25">
        <v>2.0408000000000002E-3</v>
      </c>
      <c r="D25">
        <v>2.0408000000000002E-3</v>
      </c>
      <c r="E25">
        <v>2.0408000000000002E-3</v>
      </c>
      <c r="F25">
        <v>2.0408000000000002E-3</v>
      </c>
      <c r="G25">
        <v>2.0408000000000002E-3</v>
      </c>
      <c r="H25">
        <v>2.0408000000000002E-3</v>
      </c>
      <c r="I25">
        <v>2.0408000000000002E-3</v>
      </c>
      <c r="J25">
        <v>2.0408000000000002E-3</v>
      </c>
      <c r="K25">
        <v>2.0408000000000002E-3</v>
      </c>
      <c r="L25">
        <v>2.0408000000000002E-3</v>
      </c>
      <c r="M25">
        <v>2.0408000000000002E-3</v>
      </c>
      <c r="N25">
        <v>2.0408000000000002E-3</v>
      </c>
      <c r="O25">
        <v>2.0408000000000002E-3</v>
      </c>
      <c r="P25">
        <v>2.0408000000000002E-3</v>
      </c>
      <c r="Q25">
        <v>2.0408000000000002E-3</v>
      </c>
    </row>
    <row r="26" spans="1:17" x14ac:dyDescent="0.45">
      <c r="A26">
        <v>22</v>
      </c>
      <c r="C26">
        <v>2.0731E-3</v>
      </c>
      <c r="D26">
        <v>2.0731E-3</v>
      </c>
      <c r="E26">
        <v>2.0731E-3</v>
      </c>
      <c r="F26">
        <v>2.0731E-3</v>
      </c>
      <c r="G26">
        <v>2.0731E-3</v>
      </c>
      <c r="H26">
        <v>2.0731E-3</v>
      </c>
      <c r="I26">
        <v>2.0731E-3</v>
      </c>
      <c r="J26">
        <v>2.0731E-3</v>
      </c>
      <c r="K26">
        <v>2.0731E-3</v>
      </c>
      <c r="L26">
        <v>2.0731E-3</v>
      </c>
      <c r="M26">
        <v>2.0731E-3</v>
      </c>
      <c r="N26">
        <v>2.0731E-3</v>
      </c>
      <c r="O26">
        <v>2.0731E-3</v>
      </c>
      <c r="P26">
        <v>2.0731E-3</v>
      </c>
      <c r="Q26">
        <v>2.0731E-3</v>
      </c>
    </row>
    <row r="27" spans="1:17" x14ac:dyDescent="0.45">
      <c r="A27">
        <v>23</v>
      </c>
      <c r="C27">
        <v>2.3180000000000002E-3</v>
      </c>
      <c r="D27">
        <v>2.3180000000000002E-3</v>
      </c>
      <c r="E27">
        <v>2.3180000000000002E-3</v>
      </c>
      <c r="F27">
        <v>2.3180000000000002E-3</v>
      </c>
      <c r="G27">
        <v>2.3180000000000002E-3</v>
      </c>
      <c r="H27">
        <v>2.3180000000000002E-3</v>
      </c>
      <c r="I27">
        <v>2.3180000000000002E-3</v>
      </c>
      <c r="J27">
        <v>2.3180000000000002E-3</v>
      </c>
      <c r="K27">
        <v>2.3180000000000002E-3</v>
      </c>
      <c r="L27">
        <v>2.3180000000000002E-3</v>
      </c>
      <c r="M27">
        <v>2.3180000000000002E-3</v>
      </c>
      <c r="N27">
        <v>2.3180000000000002E-3</v>
      </c>
      <c r="O27">
        <v>2.3180000000000002E-3</v>
      </c>
      <c r="P27">
        <v>2.3180000000000002E-3</v>
      </c>
      <c r="Q27">
        <v>2.3180000000000002E-3</v>
      </c>
    </row>
    <row r="28" spans="1:17" x14ac:dyDescent="0.45">
      <c r="A28">
        <v>24</v>
      </c>
      <c r="C28">
        <v>2.3554000000000001E-3</v>
      </c>
      <c r="D28">
        <v>2.3554000000000001E-3</v>
      </c>
      <c r="E28">
        <v>2.3554000000000001E-3</v>
      </c>
      <c r="F28">
        <v>2.3554000000000001E-3</v>
      </c>
      <c r="G28">
        <v>2.3554000000000001E-3</v>
      </c>
      <c r="H28">
        <v>2.3554000000000001E-3</v>
      </c>
      <c r="I28">
        <v>2.3554000000000001E-3</v>
      </c>
      <c r="J28">
        <v>2.3554000000000001E-3</v>
      </c>
      <c r="K28">
        <v>2.3554000000000001E-3</v>
      </c>
      <c r="L28">
        <v>2.3554000000000001E-3</v>
      </c>
      <c r="M28">
        <v>2.3554000000000001E-3</v>
      </c>
      <c r="N28">
        <v>2.3554000000000001E-3</v>
      </c>
      <c r="O28">
        <v>2.3554000000000001E-3</v>
      </c>
      <c r="P28">
        <v>2.3554000000000001E-3</v>
      </c>
      <c r="Q28">
        <v>2.3554000000000001E-3</v>
      </c>
    </row>
    <row r="29" spans="1:17" x14ac:dyDescent="0.45">
      <c r="A29">
        <v>25</v>
      </c>
      <c r="C29">
        <v>2.3936000000000001E-3</v>
      </c>
      <c r="D29">
        <v>2.3936000000000001E-3</v>
      </c>
      <c r="E29">
        <v>2.3936000000000001E-3</v>
      </c>
      <c r="F29">
        <v>2.3936000000000001E-3</v>
      </c>
      <c r="G29">
        <v>2.3936000000000001E-3</v>
      </c>
      <c r="H29">
        <v>2.3936000000000001E-3</v>
      </c>
      <c r="I29">
        <v>2.3936000000000001E-3</v>
      </c>
      <c r="J29">
        <v>2.3936000000000001E-3</v>
      </c>
      <c r="K29">
        <v>2.3936000000000001E-3</v>
      </c>
      <c r="L29">
        <v>2.3936000000000001E-3</v>
      </c>
      <c r="M29">
        <v>2.3936000000000001E-3</v>
      </c>
      <c r="N29">
        <v>2.3936000000000001E-3</v>
      </c>
      <c r="O29">
        <v>2.3936000000000001E-3</v>
      </c>
      <c r="P29">
        <v>2.3936000000000001E-3</v>
      </c>
      <c r="Q29">
        <v>2.3936000000000001E-3</v>
      </c>
    </row>
    <row r="30" spans="1:17" x14ac:dyDescent="0.45">
      <c r="A30">
        <v>26</v>
      </c>
      <c r="C30">
        <v>2.4326E-3</v>
      </c>
      <c r="D30">
        <v>2.4326E-3</v>
      </c>
      <c r="E30">
        <v>2.4326E-3</v>
      </c>
      <c r="F30">
        <v>2.4326E-3</v>
      </c>
      <c r="G30">
        <v>2.4326E-3</v>
      </c>
      <c r="H30">
        <v>2.4326E-3</v>
      </c>
      <c r="I30">
        <v>2.4326E-3</v>
      </c>
      <c r="J30">
        <v>2.4326E-3</v>
      </c>
      <c r="K30">
        <v>2.4326E-3</v>
      </c>
      <c r="L30">
        <v>2.4326E-3</v>
      </c>
      <c r="M30">
        <v>2.4326E-3</v>
      </c>
      <c r="N30">
        <v>2.4326E-3</v>
      </c>
      <c r="O30">
        <v>2.4326E-3</v>
      </c>
      <c r="P30">
        <v>2.4326E-3</v>
      </c>
      <c r="Q30">
        <v>2.4326E-3</v>
      </c>
    </row>
    <row r="31" spans="1:17" x14ac:dyDescent="0.45">
      <c r="A31">
        <v>27</v>
      </c>
      <c r="C31">
        <v>2.4723000000000002E-3</v>
      </c>
      <c r="D31">
        <v>2.4723000000000002E-3</v>
      </c>
      <c r="E31">
        <v>2.4723000000000002E-3</v>
      </c>
      <c r="F31">
        <v>2.4723000000000002E-3</v>
      </c>
      <c r="G31">
        <v>2.4723000000000002E-3</v>
      </c>
      <c r="H31">
        <v>2.4723000000000002E-3</v>
      </c>
      <c r="I31">
        <v>2.4723000000000002E-3</v>
      </c>
      <c r="J31">
        <v>2.4723000000000002E-3</v>
      </c>
      <c r="K31">
        <v>2.4723000000000002E-3</v>
      </c>
      <c r="L31">
        <v>2.4723000000000002E-3</v>
      </c>
      <c r="M31">
        <v>2.4723000000000002E-3</v>
      </c>
      <c r="N31">
        <v>2.4723000000000002E-3</v>
      </c>
      <c r="O31">
        <v>2.4723000000000002E-3</v>
      </c>
      <c r="P31">
        <v>2.4723000000000002E-3</v>
      </c>
      <c r="Q31">
        <v>2.4723000000000002E-3</v>
      </c>
    </row>
    <row r="32" spans="1:17" x14ac:dyDescent="0.45">
      <c r="A32">
        <v>28</v>
      </c>
      <c r="C32">
        <v>2.7653999999999999E-3</v>
      </c>
      <c r="D32">
        <v>2.7653999999999999E-3</v>
      </c>
      <c r="E32">
        <v>2.7653999999999999E-3</v>
      </c>
      <c r="F32">
        <v>2.7653999999999999E-3</v>
      </c>
      <c r="G32">
        <v>2.7653999999999999E-3</v>
      </c>
      <c r="H32">
        <v>2.7653999999999999E-3</v>
      </c>
      <c r="I32">
        <v>2.7653999999999999E-3</v>
      </c>
      <c r="J32">
        <v>2.7653999999999999E-3</v>
      </c>
      <c r="K32">
        <v>2.7653999999999999E-3</v>
      </c>
      <c r="L32">
        <v>2.7653999999999999E-3</v>
      </c>
      <c r="M32">
        <v>2.7653999999999999E-3</v>
      </c>
      <c r="N32">
        <v>2.7653999999999999E-3</v>
      </c>
      <c r="O32">
        <v>2.7653999999999999E-3</v>
      </c>
      <c r="P32">
        <v>2.7653999999999999E-3</v>
      </c>
      <c r="Q32">
        <v>2.7653999999999999E-3</v>
      </c>
    </row>
    <row r="33" spans="1:17" x14ac:dyDescent="0.45">
      <c r="A33">
        <v>29</v>
      </c>
      <c r="C33">
        <v>2.8102000000000001E-3</v>
      </c>
      <c r="D33">
        <v>2.8102000000000001E-3</v>
      </c>
      <c r="E33">
        <v>2.8102000000000001E-3</v>
      </c>
      <c r="F33">
        <v>2.8102000000000001E-3</v>
      </c>
      <c r="G33">
        <v>2.8102000000000001E-3</v>
      </c>
      <c r="H33">
        <v>2.8102000000000001E-3</v>
      </c>
      <c r="I33">
        <v>2.8102000000000001E-3</v>
      </c>
      <c r="J33">
        <v>2.8102000000000001E-3</v>
      </c>
      <c r="K33">
        <v>2.8102000000000001E-3</v>
      </c>
      <c r="L33">
        <v>2.8102000000000001E-3</v>
      </c>
      <c r="M33">
        <v>2.8102000000000001E-3</v>
      </c>
      <c r="N33">
        <v>2.8102000000000001E-3</v>
      </c>
      <c r="O33">
        <v>2.8102000000000001E-3</v>
      </c>
      <c r="P33">
        <v>2.8102000000000001E-3</v>
      </c>
      <c r="Q33">
        <v>2.8102000000000001E-3</v>
      </c>
    </row>
    <row r="34" spans="1:17" x14ac:dyDescent="0.45">
      <c r="A34">
        <v>30</v>
      </c>
      <c r="C34">
        <v>2.8557000000000001E-3</v>
      </c>
      <c r="D34">
        <v>2.8557000000000001E-3</v>
      </c>
      <c r="E34">
        <v>2.8557000000000001E-3</v>
      </c>
      <c r="F34">
        <v>2.8557000000000001E-3</v>
      </c>
      <c r="G34">
        <v>2.8557000000000001E-3</v>
      </c>
      <c r="H34">
        <v>2.8557000000000001E-3</v>
      </c>
      <c r="I34">
        <v>2.8557000000000001E-3</v>
      </c>
      <c r="J34">
        <v>2.8557000000000001E-3</v>
      </c>
      <c r="K34">
        <v>2.8557000000000001E-3</v>
      </c>
      <c r="L34">
        <v>2.8557000000000001E-3</v>
      </c>
      <c r="M34">
        <v>2.8557000000000001E-3</v>
      </c>
      <c r="N34">
        <v>2.8557000000000001E-3</v>
      </c>
      <c r="O34">
        <v>2.8557000000000001E-3</v>
      </c>
      <c r="P34">
        <v>2.8557000000000001E-3</v>
      </c>
      <c r="Q34">
        <v>2.8557000000000001E-3</v>
      </c>
    </row>
    <row r="35" spans="1:17" x14ac:dyDescent="0.45">
      <c r="A35">
        <v>31</v>
      </c>
      <c r="C35">
        <v>2.9015E-3</v>
      </c>
      <c r="D35">
        <v>2.9015E-3</v>
      </c>
      <c r="E35">
        <v>2.9015E-3</v>
      </c>
      <c r="F35">
        <v>2.9015E-3</v>
      </c>
      <c r="G35">
        <v>2.9015E-3</v>
      </c>
      <c r="H35">
        <v>2.9015E-3</v>
      </c>
      <c r="I35">
        <v>2.9015E-3</v>
      </c>
      <c r="J35">
        <v>2.9015E-3</v>
      </c>
      <c r="K35">
        <v>2.9015E-3</v>
      </c>
      <c r="L35">
        <v>2.9015E-3</v>
      </c>
      <c r="M35">
        <v>2.9015E-3</v>
      </c>
      <c r="N35">
        <v>2.9015E-3</v>
      </c>
      <c r="O35">
        <v>2.9015E-3</v>
      </c>
      <c r="P35">
        <v>2.9015E-3</v>
      </c>
      <c r="Q35">
        <v>2.9015E-3</v>
      </c>
    </row>
    <row r="36" spans="1:17" x14ac:dyDescent="0.45">
      <c r="A36">
        <v>32</v>
      </c>
      <c r="C36">
        <v>2.9478E-3</v>
      </c>
      <c r="D36">
        <v>2.9478E-3</v>
      </c>
      <c r="E36">
        <v>2.9478E-3</v>
      </c>
      <c r="F36">
        <v>2.9478E-3</v>
      </c>
      <c r="G36">
        <v>2.9478E-3</v>
      </c>
      <c r="H36">
        <v>2.9478E-3</v>
      </c>
      <c r="I36">
        <v>2.9478E-3</v>
      </c>
      <c r="J36">
        <v>2.9478E-3</v>
      </c>
      <c r="K36">
        <v>2.9478E-3</v>
      </c>
      <c r="L36">
        <v>2.9478E-3</v>
      </c>
      <c r="M36">
        <v>2.9478E-3</v>
      </c>
      <c r="N36">
        <v>2.9478E-3</v>
      </c>
      <c r="O36">
        <v>2.9478E-3</v>
      </c>
      <c r="P36">
        <v>2.9478E-3</v>
      </c>
      <c r="Q36">
        <v>2.9478E-3</v>
      </c>
    </row>
    <row r="37" spans="1:17" x14ac:dyDescent="0.45">
      <c r="A37">
        <v>33</v>
      </c>
      <c r="C37">
        <v>3.2929000000000001E-3</v>
      </c>
      <c r="D37">
        <v>3.2929000000000001E-3</v>
      </c>
      <c r="E37">
        <v>3.2929000000000001E-3</v>
      </c>
      <c r="F37">
        <v>3.2929000000000001E-3</v>
      </c>
      <c r="G37">
        <v>3.2929000000000001E-3</v>
      </c>
      <c r="H37">
        <v>3.2929000000000001E-3</v>
      </c>
      <c r="I37">
        <v>3.2929000000000001E-3</v>
      </c>
      <c r="J37">
        <v>3.2929000000000001E-3</v>
      </c>
      <c r="K37">
        <v>3.2929000000000001E-3</v>
      </c>
      <c r="L37">
        <v>3.2929000000000001E-3</v>
      </c>
      <c r="M37">
        <v>3.2929000000000001E-3</v>
      </c>
      <c r="N37">
        <v>3.2929000000000001E-3</v>
      </c>
      <c r="O37">
        <v>3.2929000000000001E-3</v>
      </c>
      <c r="P37">
        <v>3.2929000000000001E-3</v>
      </c>
      <c r="Q37">
        <v>3.2929000000000001E-3</v>
      </c>
    </row>
    <row r="38" spans="1:17" x14ac:dyDescent="0.45">
      <c r="A38">
        <v>34</v>
      </c>
      <c r="C38">
        <v>3.3433E-3</v>
      </c>
      <c r="D38">
        <v>3.3433E-3</v>
      </c>
      <c r="E38">
        <v>3.3433E-3</v>
      </c>
      <c r="F38">
        <v>3.3433E-3</v>
      </c>
      <c r="G38">
        <v>3.3433E-3</v>
      </c>
      <c r="H38">
        <v>3.3433E-3</v>
      </c>
      <c r="I38">
        <v>3.3433E-3</v>
      </c>
      <c r="J38">
        <v>3.3433E-3</v>
      </c>
      <c r="K38">
        <v>3.3433E-3</v>
      </c>
      <c r="L38">
        <v>3.3433E-3</v>
      </c>
      <c r="M38">
        <v>3.3433E-3</v>
      </c>
      <c r="N38">
        <v>3.3433E-3</v>
      </c>
      <c r="O38">
        <v>3.3433E-3</v>
      </c>
      <c r="P38">
        <v>3.3433E-3</v>
      </c>
      <c r="Q38">
        <v>3.3433E-3</v>
      </c>
    </row>
    <row r="39" spans="1:17" x14ac:dyDescent="0.45">
      <c r="A39">
        <v>35</v>
      </c>
      <c r="C39">
        <v>3.3934999999999998E-3</v>
      </c>
      <c r="D39">
        <v>3.3934999999999998E-3</v>
      </c>
      <c r="E39">
        <v>3.3934999999999998E-3</v>
      </c>
      <c r="F39">
        <v>3.3934999999999998E-3</v>
      </c>
      <c r="G39">
        <v>3.3934999999999998E-3</v>
      </c>
      <c r="H39">
        <v>3.3934999999999998E-3</v>
      </c>
      <c r="I39">
        <v>3.3934999999999998E-3</v>
      </c>
      <c r="J39">
        <v>3.3934999999999998E-3</v>
      </c>
      <c r="K39">
        <v>3.3934999999999998E-3</v>
      </c>
      <c r="L39">
        <v>3.3934999999999998E-3</v>
      </c>
      <c r="M39">
        <v>3.3934999999999998E-3</v>
      </c>
      <c r="N39">
        <v>3.3934999999999998E-3</v>
      </c>
      <c r="O39">
        <v>3.3934999999999998E-3</v>
      </c>
      <c r="P39">
        <v>3.3934999999999998E-3</v>
      </c>
      <c r="Q39">
        <v>3.3934999999999998E-3</v>
      </c>
    </row>
    <row r="40" spans="1:17" x14ac:dyDescent="0.45">
      <c r="A40">
        <v>36</v>
      </c>
      <c r="C40">
        <v>3.4432E-3</v>
      </c>
      <c r="D40">
        <v>3.4432E-3</v>
      </c>
      <c r="E40">
        <v>3.4432E-3</v>
      </c>
      <c r="F40">
        <v>3.4432E-3</v>
      </c>
      <c r="G40">
        <v>3.4432E-3</v>
      </c>
      <c r="H40">
        <v>3.4432E-3</v>
      </c>
      <c r="I40">
        <v>3.4432E-3</v>
      </c>
      <c r="J40">
        <v>3.4432E-3</v>
      </c>
      <c r="K40">
        <v>3.4432E-3</v>
      </c>
      <c r="L40">
        <v>3.4432E-3</v>
      </c>
      <c r="M40">
        <v>3.4432E-3</v>
      </c>
      <c r="N40">
        <v>3.4432E-3</v>
      </c>
      <c r="O40">
        <v>3.4432E-3</v>
      </c>
      <c r="P40">
        <v>3.4432E-3</v>
      </c>
      <c r="Q40">
        <v>3.4432E-3</v>
      </c>
    </row>
    <row r="41" spans="1:17" x14ac:dyDescent="0.45">
      <c r="A41">
        <v>37</v>
      </c>
      <c r="C41">
        <v>3.4921000000000002E-3</v>
      </c>
      <c r="D41">
        <v>3.4921000000000002E-3</v>
      </c>
      <c r="E41">
        <v>3.4921000000000002E-3</v>
      </c>
      <c r="F41">
        <v>3.4921000000000002E-3</v>
      </c>
      <c r="G41">
        <v>3.4921000000000002E-3</v>
      </c>
      <c r="H41">
        <v>3.4921000000000002E-3</v>
      </c>
      <c r="I41">
        <v>3.4921000000000002E-3</v>
      </c>
      <c r="J41">
        <v>3.4921000000000002E-3</v>
      </c>
      <c r="K41">
        <v>3.4921000000000002E-3</v>
      </c>
      <c r="L41">
        <v>3.4921000000000002E-3</v>
      </c>
      <c r="M41">
        <v>3.4921000000000002E-3</v>
      </c>
      <c r="N41">
        <v>3.4921000000000002E-3</v>
      </c>
      <c r="O41">
        <v>3.4921000000000002E-3</v>
      </c>
      <c r="P41">
        <v>3.4921000000000002E-3</v>
      </c>
      <c r="Q41">
        <v>3.4921000000000002E-3</v>
      </c>
    </row>
    <row r="42" spans="1:17" x14ac:dyDescent="0.45">
      <c r="A42">
        <v>38</v>
      </c>
      <c r="C42">
        <v>3.8861E-3</v>
      </c>
      <c r="D42">
        <v>3.8861E-3</v>
      </c>
      <c r="E42">
        <v>3.8861E-3</v>
      </c>
      <c r="F42">
        <v>3.8861E-3</v>
      </c>
      <c r="G42">
        <v>3.8861E-3</v>
      </c>
      <c r="H42">
        <v>3.8861E-3</v>
      </c>
      <c r="I42">
        <v>3.8861E-3</v>
      </c>
      <c r="J42">
        <v>3.8861E-3</v>
      </c>
      <c r="K42">
        <v>3.8861E-3</v>
      </c>
      <c r="L42">
        <v>3.8861E-3</v>
      </c>
      <c r="M42">
        <v>3.8861E-3</v>
      </c>
      <c r="N42">
        <v>3.8861E-3</v>
      </c>
      <c r="O42">
        <v>3.8861E-3</v>
      </c>
      <c r="P42">
        <v>3.8861E-3</v>
      </c>
      <c r="Q42">
        <v>3.8861E-3</v>
      </c>
    </row>
    <row r="43" spans="1:17" x14ac:dyDescent="0.45">
      <c r="A43">
        <v>39</v>
      </c>
      <c r="C43">
        <v>3.9338999999999997E-3</v>
      </c>
      <c r="D43">
        <v>3.9338999999999997E-3</v>
      </c>
      <c r="E43">
        <v>3.9338999999999997E-3</v>
      </c>
      <c r="F43">
        <v>3.9338999999999997E-3</v>
      </c>
      <c r="G43">
        <v>3.9338999999999997E-3</v>
      </c>
      <c r="H43">
        <v>3.9338999999999997E-3</v>
      </c>
      <c r="I43">
        <v>3.9338999999999997E-3</v>
      </c>
      <c r="J43">
        <v>3.9338999999999997E-3</v>
      </c>
      <c r="K43">
        <v>3.9338999999999997E-3</v>
      </c>
      <c r="L43">
        <v>3.9338999999999997E-3</v>
      </c>
      <c r="M43">
        <v>3.9338999999999997E-3</v>
      </c>
      <c r="N43">
        <v>3.9338999999999997E-3</v>
      </c>
      <c r="O43">
        <v>3.9338999999999997E-3</v>
      </c>
      <c r="P43">
        <v>3.9338999999999997E-3</v>
      </c>
      <c r="Q43">
        <v>3.9338999999999997E-3</v>
      </c>
    </row>
    <row r="44" spans="1:17" x14ac:dyDescent="0.45">
      <c r="A44">
        <v>40</v>
      </c>
      <c r="C44">
        <v>3.9770999999999999E-3</v>
      </c>
      <c r="D44">
        <v>3.9770999999999999E-3</v>
      </c>
      <c r="E44">
        <v>3.9770999999999999E-3</v>
      </c>
      <c r="F44">
        <v>3.9770999999999999E-3</v>
      </c>
      <c r="G44">
        <v>3.9770999999999999E-3</v>
      </c>
      <c r="H44">
        <v>3.9770999999999999E-3</v>
      </c>
      <c r="I44">
        <v>3.9770999999999999E-3</v>
      </c>
      <c r="J44">
        <v>3.9770999999999999E-3</v>
      </c>
      <c r="K44">
        <v>3.9770999999999999E-3</v>
      </c>
      <c r="L44">
        <v>3.9770999999999999E-3</v>
      </c>
      <c r="M44">
        <v>3.9770999999999999E-3</v>
      </c>
      <c r="N44">
        <v>3.9770999999999999E-3</v>
      </c>
      <c r="O44">
        <v>3.9770999999999999E-3</v>
      </c>
      <c r="P44">
        <v>3.9770999999999999E-3</v>
      </c>
      <c r="Q44">
        <v>3.9770999999999999E-3</v>
      </c>
    </row>
    <row r="45" spans="1:17" x14ac:dyDescent="0.45">
      <c r="A45">
        <v>41</v>
      </c>
      <c r="C45">
        <v>4.0099999999999997E-3</v>
      </c>
      <c r="D45">
        <v>4.0099999999999997E-3</v>
      </c>
      <c r="E45">
        <v>4.0099999999999997E-3</v>
      </c>
      <c r="F45">
        <v>4.0099999999999997E-3</v>
      </c>
      <c r="G45">
        <v>4.0099999999999997E-3</v>
      </c>
      <c r="H45">
        <v>4.0099999999999997E-3</v>
      </c>
      <c r="I45">
        <v>4.0099999999999997E-3</v>
      </c>
      <c r="J45">
        <v>4.0099999999999997E-3</v>
      </c>
      <c r="K45">
        <v>4.0099999999999997E-3</v>
      </c>
      <c r="L45">
        <v>4.0099999999999997E-3</v>
      </c>
      <c r="M45">
        <v>4.0099999999999997E-3</v>
      </c>
      <c r="N45">
        <v>4.0099999999999997E-3</v>
      </c>
      <c r="O45">
        <v>4.0099999999999997E-3</v>
      </c>
      <c r="P45">
        <v>4.0099999999999997E-3</v>
      </c>
      <c r="Q45">
        <v>4.0099999999999997E-3</v>
      </c>
    </row>
    <row r="46" spans="1:17" x14ac:dyDescent="0.45">
      <c r="A46">
        <v>42</v>
      </c>
      <c r="C46">
        <v>132.38</v>
      </c>
      <c r="D46">
        <v>3.9960999999999998E-3</v>
      </c>
      <c r="E46">
        <v>3.9960999999999998E-3</v>
      </c>
      <c r="F46">
        <v>3.9960999999999998E-3</v>
      </c>
      <c r="G46">
        <v>3.9960999999999998E-3</v>
      </c>
      <c r="H46">
        <v>3.9960999999999998E-3</v>
      </c>
      <c r="I46">
        <v>3.9960999999999998E-3</v>
      </c>
      <c r="J46">
        <v>3.9960999999999998E-3</v>
      </c>
      <c r="K46">
        <v>3.9960999999999998E-3</v>
      </c>
      <c r="L46">
        <v>3.9960999999999998E-3</v>
      </c>
      <c r="M46">
        <v>3.9960999999999998E-3</v>
      </c>
      <c r="N46">
        <v>3.9960999999999998E-3</v>
      </c>
      <c r="O46">
        <v>3.9960999999999998E-3</v>
      </c>
      <c r="P46">
        <v>3.9960999999999998E-3</v>
      </c>
      <c r="Q46">
        <v>3.9960999999999998E-3</v>
      </c>
    </row>
    <row r="47" spans="1:17" x14ac:dyDescent="0.45">
      <c r="A47">
        <v>43</v>
      </c>
      <c r="C47">
        <v>131.56</v>
      </c>
      <c r="D47">
        <v>131.56</v>
      </c>
      <c r="E47">
        <v>3.5639000000000001E-3</v>
      </c>
      <c r="F47">
        <v>3.5639000000000001E-3</v>
      </c>
      <c r="G47">
        <v>3.5639000000000001E-3</v>
      </c>
      <c r="H47">
        <v>3.5639000000000001E-3</v>
      </c>
      <c r="I47">
        <v>3.5639000000000001E-3</v>
      </c>
      <c r="J47">
        <v>3.5639000000000001E-3</v>
      </c>
      <c r="K47">
        <v>3.5639000000000001E-3</v>
      </c>
      <c r="L47">
        <v>3.5639000000000001E-3</v>
      </c>
      <c r="M47">
        <v>3.5639000000000001E-3</v>
      </c>
      <c r="N47">
        <v>3.5639000000000001E-3</v>
      </c>
      <c r="O47">
        <v>3.5639000000000001E-3</v>
      </c>
      <c r="P47">
        <v>3.5639000000000001E-3</v>
      </c>
      <c r="Q47">
        <v>3.5639000000000001E-3</v>
      </c>
    </row>
    <row r="48" spans="1:17" x14ac:dyDescent="0.45">
      <c r="A48">
        <v>44</v>
      </c>
      <c r="C48">
        <v>123.5</v>
      </c>
      <c r="D48">
        <v>123.5</v>
      </c>
      <c r="E48">
        <v>123.5</v>
      </c>
      <c r="F48">
        <v>1.4327000000000001E-3</v>
      </c>
      <c r="G48">
        <v>1.4327000000000001E-3</v>
      </c>
      <c r="H48">
        <v>1.4327000000000001E-3</v>
      </c>
      <c r="I48">
        <v>1.4327000000000001E-3</v>
      </c>
      <c r="J48">
        <v>1.4327000000000001E-3</v>
      </c>
      <c r="K48">
        <v>1.4327000000000001E-3</v>
      </c>
      <c r="L48">
        <v>1.4327000000000001E-3</v>
      </c>
      <c r="M48">
        <v>1.4327000000000001E-3</v>
      </c>
      <c r="N48">
        <v>1.4327000000000001E-3</v>
      </c>
      <c r="O48">
        <v>1.4327000000000001E-3</v>
      </c>
      <c r="P48">
        <v>1.4327000000000001E-3</v>
      </c>
      <c r="Q48">
        <v>1.4327000000000001E-3</v>
      </c>
    </row>
    <row r="49" spans="1:17" x14ac:dyDescent="0.45">
      <c r="A49">
        <v>45</v>
      </c>
      <c r="C49">
        <v>103.26</v>
      </c>
      <c r="D49">
        <v>103.26</v>
      </c>
      <c r="E49">
        <v>103.26</v>
      </c>
      <c r="F49">
        <v>103.26</v>
      </c>
      <c r="G49">
        <v>4.0405999999999998E-4</v>
      </c>
      <c r="H49">
        <v>4.0405999999999998E-4</v>
      </c>
      <c r="I49">
        <v>4.0405999999999998E-4</v>
      </c>
      <c r="J49">
        <v>4.0405999999999998E-4</v>
      </c>
      <c r="K49">
        <v>4.0405999999999998E-4</v>
      </c>
      <c r="L49">
        <v>4.0405999999999998E-4</v>
      </c>
      <c r="M49">
        <v>4.0405999999999998E-4</v>
      </c>
      <c r="N49">
        <v>4.0405999999999998E-4</v>
      </c>
      <c r="O49">
        <v>4.0405999999999998E-4</v>
      </c>
      <c r="P49">
        <v>4.0405999999999998E-4</v>
      </c>
      <c r="Q49">
        <v>4.0405999999999998E-4</v>
      </c>
    </row>
    <row r="50" spans="1:17" x14ac:dyDescent="0.45">
      <c r="A50">
        <v>46</v>
      </c>
      <c r="C50">
        <v>93.343000000000004</v>
      </c>
      <c r="D50">
        <v>93.343000000000004</v>
      </c>
      <c r="E50">
        <v>93.343000000000004</v>
      </c>
      <c r="F50">
        <v>93.343000000000004</v>
      </c>
      <c r="G50">
        <v>93.343000000000004</v>
      </c>
      <c r="H50">
        <v>3.0529E-4</v>
      </c>
      <c r="I50">
        <v>3.0529E-4</v>
      </c>
      <c r="J50">
        <v>3.0529E-4</v>
      </c>
      <c r="K50">
        <v>3.0529E-4</v>
      </c>
      <c r="L50">
        <v>3.0529E-4</v>
      </c>
      <c r="M50">
        <v>3.0529E-4</v>
      </c>
      <c r="N50">
        <v>3.0529E-4</v>
      </c>
      <c r="O50">
        <v>3.0529E-4</v>
      </c>
      <c r="P50">
        <v>3.0529E-4</v>
      </c>
      <c r="Q50">
        <v>3.0529E-4</v>
      </c>
    </row>
    <row r="51" spans="1:17" x14ac:dyDescent="0.45">
      <c r="A51">
        <v>47</v>
      </c>
      <c r="C51">
        <v>84.826999999999998</v>
      </c>
      <c r="D51">
        <v>84.826999999999998</v>
      </c>
      <c r="E51">
        <v>84.826999999999998</v>
      </c>
      <c r="F51">
        <v>84.826999999999998</v>
      </c>
      <c r="G51">
        <v>84.826999999999998</v>
      </c>
      <c r="H51">
        <v>84.826999999999998</v>
      </c>
      <c r="I51">
        <v>2.7269000000000002E-4</v>
      </c>
      <c r="J51">
        <v>2.7269000000000002E-4</v>
      </c>
      <c r="K51">
        <v>2.7269000000000002E-4</v>
      </c>
      <c r="L51">
        <v>2.7269000000000002E-4</v>
      </c>
      <c r="M51">
        <v>2.7269000000000002E-4</v>
      </c>
      <c r="N51">
        <v>2.7269000000000002E-4</v>
      </c>
      <c r="O51">
        <v>2.7269000000000002E-4</v>
      </c>
      <c r="P51">
        <v>2.7269000000000002E-4</v>
      </c>
      <c r="Q51">
        <v>2.7269000000000002E-4</v>
      </c>
    </row>
    <row r="52" spans="1:17" x14ac:dyDescent="0.45">
      <c r="A52">
        <v>48</v>
      </c>
      <c r="C52">
        <v>75.826999999999998</v>
      </c>
      <c r="D52">
        <v>75.826999999999998</v>
      </c>
      <c r="E52">
        <v>75.826999999999998</v>
      </c>
      <c r="F52">
        <v>75.826999999999998</v>
      </c>
      <c r="G52">
        <v>75.826999999999998</v>
      </c>
      <c r="H52">
        <v>75.826999999999998</v>
      </c>
      <c r="I52">
        <v>75.826999999999998</v>
      </c>
      <c r="J52">
        <v>2.3513000000000001E-4</v>
      </c>
      <c r="K52">
        <v>2.3513000000000001E-4</v>
      </c>
      <c r="L52">
        <v>2.3513000000000001E-4</v>
      </c>
      <c r="M52">
        <v>2.3513000000000001E-4</v>
      </c>
      <c r="N52">
        <v>2.3513000000000001E-4</v>
      </c>
      <c r="O52">
        <v>2.3513000000000001E-4</v>
      </c>
      <c r="P52">
        <v>2.3513000000000001E-4</v>
      </c>
      <c r="Q52">
        <v>2.3513000000000001E-4</v>
      </c>
    </row>
    <row r="53" spans="1:17" x14ac:dyDescent="0.45">
      <c r="A53">
        <v>49</v>
      </c>
      <c r="C53">
        <v>67.658000000000001</v>
      </c>
      <c r="D53">
        <v>67.658000000000001</v>
      </c>
      <c r="E53">
        <v>67.658000000000001</v>
      </c>
      <c r="F53">
        <v>67.658000000000001</v>
      </c>
      <c r="G53">
        <v>67.658000000000001</v>
      </c>
      <c r="H53">
        <v>67.658000000000001</v>
      </c>
      <c r="I53">
        <v>67.658000000000001</v>
      </c>
      <c r="J53">
        <v>67.658000000000001</v>
      </c>
      <c r="K53">
        <v>1.9268000000000001E-4</v>
      </c>
      <c r="L53">
        <v>1.9268000000000001E-4</v>
      </c>
      <c r="M53">
        <v>1.9268000000000001E-4</v>
      </c>
      <c r="N53">
        <v>1.9268000000000001E-4</v>
      </c>
      <c r="O53">
        <v>1.9268000000000001E-4</v>
      </c>
      <c r="P53">
        <v>1.9268000000000001E-4</v>
      </c>
      <c r="Q53">
        <v>1.9268000000000001E-4</v>
      </c>
    </row>
    <row r="54" spans="1:17" x14ac:dyDescent="0.45">
      <c r="A54">
        <v>50</v>
      </c>
      <c r="C54">
        <v>61.27</v>
      </c>
      <c r="D54">
        <v>61.27</v>
      </c>
      <c r="E54">
        <v>61.27</v>
      </c>
      <c r="F54">
        <v>61.27</v>
      </c>
      <c r="G54">
        <v>61.27</v>
      </c>
      <c r="H54">
        <v>61.27</v>
      </c>
      <c r="I54">
        <v>61.27</v>
      </c>
      <c r="J54">
        <v>61.27</v>
      </c>
      <c r="K54">
        <v>61.27</v>
      </c>
      <c r="L54">
        <v>1.5351000000000001E-4</v>
      </c>
      <c r="M54">
        <v>1.5351000000000001E-4</v>
      </c>
      <c r="N54">
        <v>1.5351000000000001E-4</v>
      </c>
      <c r="O54">
        <v>1.5351000000000001E-4</v>
      </c>
      <c r="P54">
        <v>1.5351000000000001E-4</v>
      </c>
      <c r="Q54">
        <v>1.5351000000000001E-4</v>
      </c>
    </row>
    <row r="55" spans="1:17" x14ac:dyDescent="0.45">
      <c r="A55">
        <v>51</v>
      </c>
      <c r="C55">
        <v>56.677</v>
      </c>
      <c r="D55">
        <v>56.677</v>
      </c>
      <c r="E55">
        <v>56.677</v>
      </c>
      <c r="F55">
        <v>56.677</v>
      </c>
      <c r="G55">
        <v>56.677</v>
      </c>
      <c r="H55">
        <v>56.677</v>
      </c>
      <c r="I55">
        <v>56.677</v>
      </c>
      <c r="J55">
        <v>56.677</v>
      </c>
      <c r="K55">
        <v>56.677</v>
      </c>
      <c r="L55">
        <v>56.677</v>
      </c>
      <c r="M55">
        <v>1.2375E-4</v>
      </c>
      <c r="N55">
        <v>1.2375E-4</v>
      </c>
      <c r="O55">
        <v>1.2375E-4</v>
      </c>
      <c r="P55">
        <v>1.2375E-4</v>
      </c>
      <c r="Q55">
        <v>1.2375E-4</v>
      </c>
    </row>
    <row r="56" spans="1:17" x14ac:dyDescent="0.45">
      <c r="A56">
        <v>52</v>
      </c>
      <c r="C56">
        <v>53.424999999999997</v>
      </c>
      <c r="D56">
        <v>53.424999999999997</v>
      </c>
      <c r="E56">
        <v>53.424999999999997</v>
      </c>
      <c r="F56">
        <v>53.424999999999997</v>
      </c>
      <c r="G56">
        <v>53.424999999999997</v>
      </c>
      <c r="H56">
        <v>53.424999999999997</v>
      </c>
      <c r="I56">
        <v>53.424999999999997</v>
      </c>
      <c r="J56">
        <v>53.424999999999997</v>
      </c>
      <c r="K56">
        <v>53.424999999999997</v>
      </c>
      <c r="L56">
        <v>53.424999999999997</v>
      </c>
      <c r="M56">
        <v>53.424999999999997</v>
      </c>
      <c r="N56">
        <v>1.0420999999999999E-4</v>
      </c>
      <c r="O56">
        <v>1.0420999999999999E-4</v>
      </c>
      <c r="P56">
        <v>1.0420999999999999E-4</v>
      </c>
      <c r="Q56">
        <v>1.0420999999999999E-4</v>
      </c>
    </row>
    <row r="57" spans="1:17" x14ac:dyDescent="0.45">
      <c r="A57">
        <v>53</v>
      </c>
      <c r="C57">
        <v>51.037999999999997</v>
      </c>
      <c r="D57">
        <v>51.037999999999997</v>
      </c>
      <c r="E57">
        <v>51.037999999999997</v>
      </c>
      <c r="F57">
        <v>51.037999999999997</v>
      </c>
      <c r="G57">
        <v>51.037999999999997</v>
      </c>
      <c r="H57">
        <v>51.037999999999997</v>
      </c>
      <c r="I57">
        <v>51.037999999999997</v>
      </c>
      <c r="J57">
        <v>51.037999999999997</v>
      </c>
      <c r="K57">
        <v>51.037999999999997</v>
      </c>
      <c r="L57">
        <v>51.037999999999997</v>
      </c>
      <c r="M57">
        <v>51.037999999999997</v>
      </c>
      <c r="N57">
        <v>51.037999999999997</v>
      </c>
      <c r="O57" s="1">
        <v>9.2476E-5</v>
      </c>
      <c r="P57" s="1">
        <v>9.2476E-5</v>
      </c>
      <c r="Q57" s="1">
        <v>9.2476E-5</v>
      </c>
    </row>
    <row r="58" spans="1:17" x14ac:dyDescent="0.45">
      <c r="A58">
        <v>54</v>
      </c>
      <c r="C58">
        <v>49.171999999999997</v>
      </c>
      <c r="D58">
        <v>49.171999999999997</v>
      </c>
      <c r="E58">
        <v>49.171999999999997</v>
      </c>
      <c r="F58">
        <v>49.171999999999997</v>
      </c>
      <c r="G58">
        <v>49.171999999999997</v>
      </c>
      <c r="H58">
        <v>49.171999999999997</v>
      </c>
      <c r="I58">
        <v>49.171999999999997</v>
      </c>
      <c r="J58">
        <v>49.171999999999997</v>
      </c>
      <c r="K58">
        <v>49.171999999999997</v>
      </c>
      <c r="L58">
        <v>49.171999999999997</v>
      </c>
      <c r="M58">
        <v>49.171999999999997</v>
      </c>
      <c r="N58">
        <v>49.171999999999997</v>
      </c>
      <c r="O58">
        <v>49.171999999999997</v>
      </c>
      <c r="P58" s="1">
        <v>8.5690000000000001E-5</v>
      </c>
      <c r="Q58" s="1">
        <v>8.5690000000000001E-5</v>
      </c>
    </row>
    <row r="59" spans="1:17" x14ac:dyDescent="0.45">
      <c r="A59">
        <v>55</v>
      </c>
      <c r="C59">
        <v>47.613</v>
      </c>
      <c r="D59">
        <v>47.613</v>
      </c>
      <c r="E59">
        <v>47.613</v>
      </c>
      <c r="F59">
        <v>47.613</v>
      </c>
      <c r="G59">
        <v>47.613</v>
      </c>
      <c r="H59">
        <v>47.613</v>
      </c>
      <c r="I59">
        <v>47.613</v>
      </c>
      <c r="J59">
        <v>47.613</v>
      </c>
      <c r="K59">
        <v>47.613</v>
      </c>
      <c r="L59">
        <v>47.613</v>
      </c>
      <c r="M59">
        <v>47.613</v>
      </c>
      <c r="N59">
        <v>47.613</v>
      </c>
      <c r="O59">
        <v>47.613</v>
      </c>
      <c r="P59">
        <v>47.613</v>
      </c>
      <c r="Q59" s="1">
        <v>8.1757999999999999E-5</v>
      </c>
    </row>
    <row r="60" spans="1:17" x14ac:dyDescent="0.45">
      <c r="A60">
        <v>56</v>
      </c>
      <c r="C60">
        <v>46.238</v>
      </c>
      <c r="D60">
        <v>46.238</v>
      </c>
      <c r="E60">
        <v>46.238</v>
      </c>
      <c r="F60">
        <v>46.238</v>
      </c>
      <c r="G60">
        <v>46.238</v>
      </c>
      <c r="H60">
        <v>46.238</v>
      </c>
      <c r="I60">
        <v>46.238</v>
      </c>
      <c r="J60">
        <v>46.238</v>
      </c>
      <c r="K60">
        <v>46.238</v>
      </c>
      <c r="L60">
        <v>46.238</v>
      </c>
      <c r="M60">
        <v>46.238</v>
      </c>
      <c r="N60">
        <v>46.238</v>
      </c>
      <c r="O60">
        <v>46.238</v>
      </c>
      <c r="P60">
        <v>46.238</v>
      </c>
      <c r="Q60" s="1">
        <v>46.238</v>
      </c>
    </row>
    <row r="61" spans="1:17" x14ac:dyDescent="0.45">
      <c r="A61">
        <v>57</v>
      </c>
      <c r="C61">
        <v>44.976999999999997</v>
      </c>
      <c r="D61">
        <v>44.976999999999997</v>
      </c>
      <c r="E61">
        <v>44.976999999999997</v>
      </c>
      <c r="F61">
        <v>44.976999999999997</v>
      </c>
      <c r="G61">
        <v>44.976999999999997</v>
      </c>
      <c r="H61">
        <v>44.976999999999997</v>
      </c>
      <c r="I61">
        <v>44.976999999999997</v>
      </c>
      <c r="J61">
        <v>44.976999999999997</v>
      </c>
      <c r="K61">
        <v>44.976999999999997</v>
      </c>
      <c r="L61">
        <v>44.976999999999997</v>
      </c>
      <c r="M61">
        <v>44.976999999999997</v>
      </c>
      <c r="N61">
        <v>44.976999999999997</v>
      </c>
      <c r="O61">
        <v>44.976999999999997</v>
      </c>
      <c r="P61">
        <v>44.976999999999997</v>
      </c>
      <c r="Q61" s="1">
        <v>44.976999999999997</v>
      </c>
    </row>
    <row r="62" spans="1:17" x14ac:dyDescent="0.45">
      <c r="A62">
        <v>58</v>
      </c>
      <c r="C62">
        <v>43.792999999999999</v>
      </c>
      <c r="D62">
        <v>43.792999999999999</v>
      </c>
      <c r="E62">
        <v>43.792999999999999</v>
      </c>
      <c r="F62">
        <v>43.792999999999999</v>
      </c>
      <c r="G62">
        <v>43.792999999999999</v>
      </c>
      <c r="H62">
        <v>43.792999999999999</v>
      </c>
      <c r="I62">
        <v>43.792999999999999</v>
      </c>
      <c r="J62">
        <v>43.792999999999999</v>
      </c>
      <c r="K62">
        <v>43.792999999999999</v>
      </c>
      <c r="L62">
        <v>43.792999999999999</v>
      </c>
      <c r="M62">
        <v>43.792999999999999</v>
      </c>
      <c r="N62">
        <v>43.792999999999999</v>
      </c>
      <c r="O62">
        <v>43.792999999999999</v>
      </c>
      <c r="P62">
        <v>43.792999999999999</v>
      </c>
      <c r="Q62" s="1">
        <v>43.792999999999999</v>
      </c>
    </row>
    <row r="63" spans="1:17" x14ac:dyDescent="0.45">
      <c r="A63">
        <v>59</v>
      </c>
      <c r="C63">
        <v>42.664000000000001</v>
      </c>
      <c r="D63">
        <v>42.664000000000001</v>
      </c>
      <c r="E63">
        <v>42.664000000000001</v>
      </c>
      <c r="F63">
        <v>42.664000000000001</v>
      </c>
      <c r="G63">
        <v>42.664000000000001</v>
      </c>
      <c r="H63">
        <v>42.664000000000001</v>
      </c>
      <c r="I63">
        <v>42.664000000000001</v>
      </c>
      <c r="J63">
        <v>42.664000000000001</v>
      </c>
      <c r="K63">
        <v>42.664000000000001</v>
      </c>
      <c r="L63">
        <v>42.664000000000001</v>
      </c>
      <c r="M63">
        <v>42.664000000000001</v>
      </c>
      <c r="N63">
        <v>42.664000000000001</v>
      </c>
      <c r="O63">
        <v>42.664000000000001</v>
      </c>
      <c r="P63">
        <v>42.664000000000001</v>
      </c>
      <c r="Q63" s="1">
        <v>42.664000000000001</v>
      </c>
    </row>
    <row r="64" spans="1:17" x14ac:dyDescent="0.45">
      <c r="A64">
        <v>60</v>
      </c>
      <c r="C64">
        <v>41.578000000000003</v>
      </c>
      <c r="D64">
        <v>41.578000000000003</v>
      </c>
      <c r="E64">
        <v>41.578000000000003</v>
      </c>
      <c r="F64">
        <v>41.578000000000003</v>
      </c>
      <c r="G64">
        <v>41.578000000000003</v>
      </c>
      <c r="H64">
        <v>41.578000000000003</v>
      </c>
      <c r="I64">
        <v>41.578000000000003</v>
      </c>
      <c r="J64">
        <v>41.578000000000003</v>
      </c>
      <c r="K64">
        <v>41.578000000000003</v>
      </c>
      <c r="L64">
        <v>41.578000000000003</v>
      </c>
      <c r="M64">
        <v>41.578000000000003</v>
      </c>
      <c r="N64">
        <v>41.578000000000003</v>
      </c>
      <c r="O64">
        <v>41.578000000000003</v>
      </c>
      <c r="P64">
        <v>41.578000000000003</v>
      </c>
      <c r="Q64" s="1">
        <v>41.578000000000003</v>
      </c>
    </row>
    <row r="65" spans="1:17" x14ac:dyDescent="0.45">
      <c r="A65">
        <v>61</v>
      </c>
      <c r="C65">
        <v>40.529000000000003</v>
      </c>
      <c r="D65">
        <v>40.529000000000003</v>
      </c>
      <c r="E65">
        <v>40.529000000000003</v>
      </c>
      <c r="F65">
        <v>40.529000000000003</v>
      </c>
      <c r="G65">
        <v>40.529000000000003</v>
      </c>
      <c r="H65">
        <v>40.529000000000003</v>
      </c>
      <c r="I65">
        <v>40.529000000000003</v>
      </c>
      <c r="J65">
        <v>40.529000000000003</v>
      </c>
      <c r="K65">
        <v>40.529000000000003</v>
      </c>
      <c r="L65">
        <v>40.529000000000003</v>
      </c>
      <c r="M65">
        <v>40.529000000000003</v>
      </c>
      <c r="N65">
        <v>40.529000000000003</v>
      </c>
      <c r="O65">
        <v>40.529000000000003</v>
      </c>
      <c r="P65">
        <v>40.529000000000003</v>
      </c>
      <c r="Q65" s="1">
        <v>40.529000000000003</v>
      </c>
    </row>
    <row r="66" spans="1:17" x14ac:dyDescent="0.45">
      <c r="A66">
        <v>62</v>
      </c>
      <c r="C66">
        <v>39.512</v>
      </c>
      <c r="D66">
        <v>39.512</v>
      </c>
      <c r="E66">
        <v>39.512</v>
      </c>
      <c r="F66">
        <v>39.512</v>
      </c>
      <c r="G66">
        <v>39.512</v>
      </c>
      <c r="H66">
        <v>39.512</v>
      </c>
      <c r="I66">
        <v>39.512</v>
      </c>
      <c r="J66">
        <v>39.512</v>
      </c>
      <c r="K66">
        <v>39.512</v>
      </c>
      <c r="L66">
        <v>39.512</v>
      </c>
      <c r="M66">
        <v>39.512</v>
      </c>
      <c r="N66">
        <v>39.512</v>
      </c>
      <c r="O66">
        <v>39.512</v>
      </c>
      <c r="P66">
        <v>39.512</v>
      </c>
      <c r="Q66" s="1">
        <v>39.512</v>
      </c>
    </row>
    <row r="67" spans="1:17" x14ac:dyDescent="0.45">
      <c r="A67">
        <v>63</v>
      </c>
      <c r="C67">
        <v>38.526000000000003</v>
      </c>
      <c r="D67">
        <v>38.526000000000003</v>
      </c>
      <c r="E67">
        <v>38.526000000000003</v>
      </c>
      <c r="F67">
        <v>38.526000000000003</v>
      </c>
      <c r="G67">
        <v>38.526000000000003</v>
      </c>
      <c r="H67">
        <v>38.526000000000003</v>
      </c>
      <c r="I67">
        <v>38.526000000000003</v>
      </c>
      <c r="J67">
        <v>38.526000000000003</v>
      </c>
      <c r="K67">
        <v>38.526000000000003</v>
      </c>
      <c r="L67">
        <v>38.526000000000003</v>
      </c>
      <c r="M67">
        <v>38.526000000000003</v>
      </c>
      <c r="N67">
        <v>38.526000000000003</v>
      </c>
      <c r="O67">
        <v>38.526000000000003</v>
      </c>
      <c r="P67">
        <v>38.526000000000003</v>
      </c>
      <c r="Q67" s="1">
        <v>38.526000000000003</v>
      </c>
    </row>
    <row r="68" spans="1:17" x14ac:dyDescent="0.45">
      <c r="A68">
        <v>64</v>
      </c>
      <c r="C68">
        <v>37.567999999999998</v>
      </c>
      <c r="D68">
        <v>37.567999999999998</v>
      </c>
      <c r="E68">
        <v>37.567999999999998</v>
      </c>
      <c r="F68">
        <v>37.567999999999998</v>
      </c>
      <c r="G68">
        <v>37.567999999999998</v>
      </c>
      <c r="H68">
        <v>37.567999999999998</v>
      </c>
      <c r="I68">
        <v>37.567999999999998</v>
      </c>
      <c r="J68">
        <v>37.567999999999998</v>
      </c>
      <c r="K68">
        <v>37.567999999999998</v>
      </c>
      <c r="L68">
        <v>37.567999999999998</v>
      </c>
      <c r="M68">
        <v>37.567999999999998</v>
      </c>
      <c r="N68">
        <v>37.567999999999998</v>
      </c>
      <c r="O68">
        <v>37.567999999999998</v>
      </c>
      <c r="P68">
        <v>37.567999999999998</v>
      </c>
      <c r="Q68" s="1">
        <v>37.567999999999998</v>
      </c>
    </row>
    <row r="69" spans="1:17" x14ac:dyDescent="0.45">
      <c r="A69">
        <v>65</v>
      </c>
      <c r="C69">
        <v>36.637999999999998</v>
      </c>
      <c r="D69">
        <v>36.637999999999998</v>
      </c>
      <c r="E69">
        <v>36.637999999999998</v>
      </c>
      <c r="F69">
        <v>36.637999999999998</v>
      </c>
      <c r="G69">
        <v>36.637999999999998</v>
      </c>
      <c r="H69">
        <v>36.637999999999998</v>
      </c>
      <c r="I69">
        <v>36.637999999999998</v>
      </c>
      <c r="J69">
        <v>36.637999999999998</v>
      </c>
      <c r="K69">
        <v>36.637999999999998</v>
      </c>
      <c r="L69">
        <v>36.637999999999998</v>
      </c>
      <c r="M69">
        <v>36.637999999999998</v>
      </c>
      <c r="N69">
        <v>36.637999999999998</v>
      </c>
      <c r="O69">
        <v>36.637999999999998</v>
      </c>
      <c r="P69">
        <v>36.637999999999998</v>
      </c>
      <c r="Q69" s="1">
        <v>36.637999999999998</v>
      </c>
    </row>
    <row r="70" spans="1:17" x14ac:dyDescent="0.45">
      <c r="A70">
        <v>66</v>
      </c>
      <c r="C70">
        <v>35.734000000000002</v>
      </c>
      <c r="D70">
        <v>35.734000000000002</v>
      </c>
      <c r="E70">
        <v>35.734000000000002</v>
      </c>
      <c r="F70">
        <v>35.734000000000002</v>
      </c>
      <c r="G70">
        <v>35.734000000000002</v>
      </c>
      <c r="H70">
        <v>35.734000000000002</v>
      </c>
      <c r="I70">
        <v>35.734000000000002</v>
      </c>
      <c r="J70">
        <v>35.734000000000002</v>
      </c>
      <c r="K70">
        <v>35.734000000000002</v>
      </c>
      <c r="L70">
        <v>35.734000000000002</v>
      </c>
      <c r="M70">
        <v>35.734000000000002</v>
      </c>
      <c r="N70">
        <v>35.734000000000002</v>
      </c>
      <c r="O70">
        <v>35.734000000000002</v>
      </c>
      <c r="P70">
        <v>35.734000000000002</v>
      </c>
      <c r="Q70" s="1">
        <v>35.734000000000002</v>
      </c>
    </row>
    <row r="71" spans="1:17" x14ac:dyDescent="0.45">
      <c r="A71">
        <v>67</v>
      </c>
      <c r="C71">
        <v>34.856000000000002</v>
      </c>
      <c r="D71">
        <v>34.856000000000002</v>
      </c>
      <c r="E71">
        <v>34.856000000000002</v>
      </c>
      <c r="F71">
        <v>34.856000000000002</v>
      </c>
      <c r="G71">
        <v>34.856000000000002</v>
      </c>
      <c r="H71">
        <v>34.856000000000002</v>
      </c>
      <c r="I71">
        <v>34.856000000000002</v>
      </c>
      <c r="J71">
        <v>34.856000000000002</v>
      </c>
      <c r="K71">
        <v>34.856000000000002</v>
      </c>
      <c r="L71">
        <v>34.856000000000002</v>
      </c>
      <c r="M71">
        <v>34.856000000000002</v>
      </c>
      <c r="N71">
        <v>34.856000000000002</v>
      </c>
      <c r="O71">
        <v>34.856000000000002</v>
      </c>
      <c r="P71">
        <v>34.856000000000002</v>
      </c>
      <c r="Q71" s="1">
        <v>34.856000000000002</v>
      </c>
    </row>
    <row r="72" spans="1:17" x14ac:dyDescent="0.45">
      <c r="A72">
        <v>68</v>
      </c>
      <c r="C72">
        <v>34.003999999999998</v>
      </c>
      <c r="D72">
        <v>34.003999999999998</v>
      </c>
      <c r="E72">
        <v>34.003999999999998</v>
      </c>
      <c r="F72">
        <v>34.003999999999998</v>
      </c>
      <c r="G72">
        <v>34.003999999999998</v>
      </c>
      <c r="H72">
        <v>34.003999999999998</v>
      </c>
      <c r="I72">
        <v>34.003999999999998</v>
      </c>
      <c r="J72">
        <v>34.003999999999998</v>
      </c>
      <c r="K72">
        <v>34.003999999999998</v>
      </c>
      <c r="L72">
        <v>34.003999999999998</v>
      </c>
      <c r="M72">
        <v>34.003999999999998</v>
      </c>
      <c r="N72">
        <v>34.003999999999998</v>
      </c>
      <c r="O72">
        <v>34.003999999999998</v>
      </c>
      <c r="P72">
        <v>34.003999999999998</v>
      </c>
      <c r="Q72" s="1">
        <v>34.003999999999998</v>
      </c>
    </row>
    <row r="73" spans="1:17" x14ac:dyDescent="0.45">
      <c r="A73">
        <v>69</v>
      </c>
      <c r="C73">
        <v>33.177</v>
      </c>
      <c r="D73">
        <v>33.177</v>
      </c>
      <c r="E73">
        <v>33.177</v>
      </c>
      <c r="F73">
        <v>33.177</v>
      </c>
      <c r="G73">
        <v>33.177</v>
      </c>
      <c r="H73">
        <v>33.177</v>
      </c>
      <c r="I73">
        <v>33.177</v>
      </c>
      <c r="J73">
        <v>33.177</v>
      </c>
      <c r="K73">
        <v>33.177</v>
      </c>
      <c r="L73">
        <v>33.177</v>
      </c>
      <c r="M73">
        <v>33.177</v>
      </c>
      <c r="N73">
        <v>33.177</v>
      </c>
      <c r="O73">
        <v>33.177</v>
      </c>
      <c r="P73">
        <v>33.177</v>
      </c>
      <c r="Q73" s="1">
        <v>33.177</v>
      </c>
    </row>
    <row r="74" spans="1:17" x14ac:dyDescent="0.45">
      <c r="A74">
        <v>70</v>
      </c>
      <c r="C74">
        <v>32.375</v>
      </c>
      <c r="D74">
        <v>32.375</v>
      </c>
      <c r="E74">
        <v>32.375</v>
      </c>
      <c r="F74">
        <v>32.375</v>
      </c>
      <c r="G74">
        <v>32.375</v>
      </c>
      <c r="H74">
        <v>32.375</v>
      </c>
      <c r="I74">
        <v>32.375</v>
      </c>
      <c r="J74">
        <v>32.375</v>
      </c>
      <c r="K74">
        <v>32.375</v>
      </c>
      <c r="L74">
        <v>32.375</v>
      </c>
      <c r="M74">
        <v>32.375</v>
      </c>
      <c r="N74">
        <v>32.375</v>
      </c>
      <c r="O74">
        <v>32.375</v>
      </c>
      <c r="P74">
        <v>32.375</v>
      </c>
      <c r="Q74" s="1">
        <v>32.375</v>
      </c>
    </row>
    <row r="75" spans="1:17" x14ac:dyDescent="0.45">
      <c r="A75">
        <v>71</v>
      </c>
      <c r="C75">
        <v>31.597000000000001</v>
      </c>
      <c r="D75">
        <v>31.597000000000001</v>
      </c>
      <c r="E75">
        <v>31.597000000000001</v>
      </c>
      <c r="F75">
        <v>31.597000000000001</v>
      </c>
      <c r="G75">
        <v>31.597000000000001</v>
      </c>
      <c r="H75">
        <v>31.597000000000001</v>
      </c>
      <c r="I75">
        <v>31.597000000000001</v>
      </c>
      <c r="J75">
        <v>31.597000000000001</v>
      </c>
      <c r="K75">
        <v>31.597000000000001</v>
      </c>
      <c r="L75">
        <v>31.597000000000001</v>
      </c>
      <c r="M75">
        <v>31.597000000000001</v>
      </c>
      <c r="N75">
        <v>31.597000000000001</v>
      </c>
      <c r="O75">
        <v>31.597000000000001</v>
      </c>
      <c r="P75">
        <v>31.597000000000001</v>
      </c>
      <c r="Q75" s="1">
        <v>31.597000000000001</v>
      </c>
    </row>
    <row r="76" spans="1:17" x14ac:dyDescent="0.45">
      <c r="A76">
        <v>72</v>
      </c>
      <c r="C76">
        <v>30.843</v>
      </c>
      <c r="D76">
        <v>30.843</v>
      </c>
      <c r="E76">
        <v>30.843</v>
      </c>
      <c r="F76">
        <v>30.843</v>
      </c>
      <c r="G76">
        <v>30.843</v>
      </c>
      <c r="H76">
        <v>30.843</v>
      </c>
      <c r="I76">
        <v>30.843</v>
      </c>
      <c r="J76">
        <v>30.843</v>
      </c>
      <c r="K76">
        <v>30.843</v>
      </c>
      <c r="L76">
        <v>30.843</v>
      </c>
      <c r="M76">
        <v>30.843</v>
      </c>
      <c r="N76">
        <v>30.843</v>
      </c>
      <c r="O76">
        <v>30.843</v>
      </c>
      <c r="P76">
        <v>30.843</v>
      </c>
      <c r="Q76" s="1">
        <v>30.843</v>
      </c>
    </row>
    <row r="77" spans="1:17" x14ac:dyDescent="0.45">
      <c r="A77">
        <v>73</v>
      </c>
      <c r="C77">
        <v>30.114000000000001</v>
      </c>
      <c r="D77">
        <v>30.114000000000001</v>
      </c>
      <c r="E77">
        <v>30.114000000000001</v>
      </c>
      <c r="F77">
        <v>30.114000000000001</v>
      </c>
      <c r="G77">
        <v>30.114000000000001</v>
      </c>
      <c r="H77">
        <v>30.114000000000001</v>
      </c>
      <c r="I77">
        <v>30.114000000000001</v>
      </c>
      <c r="J77">
        <v>30.114000000000001</v>
      </c>
      <c r="K77">
        <v>30.114000000000001</v>
      </c>
      <c r="L77">
        <v>30.114000000000001</v>
      </c>
      <c r="M77">
        <v>30.114000000000001</v>
      </c>
      <c r="N77">
        <v>30.114000000000001</v>
      </c>
      <c r="O77">
        <v>30.114000000000001</v>
      </c>
      <c r="P77">
        <v>30.114000000000001</v>
      </c>
      <c r="Q77" s="1">
        <v>30.114000000000001</v>
      </c>
    </row>
    <row r="78" spans="1:17" x14ac:dyDescent="0.45">
      <c r="A78">
        <v>74</v>
      </c>
      <c r="C78">
        <v>29.408999999999999</v>
      </c>
      <c r="D78">
        <v>29.408999999999999</v>
      </c>
      <c r="E78">
        <v>29.408999999999999</v>
      </c>
      <c r="F78">
        <v>29.408999999999999</v>
      </c>
      <c r="G78">
        <v>29.408999999999999</v>
      </c>
      <c r="H78">
        <v>29.408999999999999</v>
      </c>
      <c r="I78">
        <v>29.408999999999999</v>
      </c>
      <c r="J78">
        <v>29.408999999999999</v>
      </c>
      <c r="K78">
        <v>29.408999999999999</v>
      </c>
      <c r="L78">
        <v>29.408999999999999</v>
      </c>
      <c r="M78">
        <v>29.408999999999999</v>
      </c>
      <c r="N78">
        <v>29.408999999999999</v>
      </c>
      <c r="O78">
        <v>29.408999999999999</v>
      </c>
      <c r="P78">
        <v>29.408999999999999</v>
      </c>
      <c r="Q78" s="1">
        <v>29.408999999999999</v>
      </c>
    </row>
    <row r="79" spans="1:17" x14ac:dyDescent="0.45">
      <c r="A79">
        <v>75</v>
      </c>
      <c r="C79">
        <v>28.728999999999999</v>
      </c>
      <c r="D79">
        <v>28.728999999999999</v>
      </c>
      <c r="E79">
        <v>28.728999999999999</v>
      </c>
      <c r="F79">
        <v>28.728999999999999</v>
      </c>
      <c r="G79">
        <v>28.728999999999999</v>
      </c>
      <c r="H79">
        <v>28.728999999999999</v>
      </c>
      <c r="I79">
        <v>28.728999999999999</v>
      </c>
      <c r="J79">
        <v>28.728999999999999</v>
      </c>
      <c r="K79">
        <v>28.728999999999999</v>
      </c>
      <c r="L79">
        <v>28.728999999999999</v>
      </c>
      <c r="M79">
        <v>28.728999999999999</v>
      </c>
      <c r="N79">
        <v>28.728999999999999</v>
      </c>
      <c r="O79">
        <v>28.728999999999999</v>
      </c>
      <c r="P79">
        <v>28.728999999999999</v>
      </c>
      <c r="Q79" s="1">
        <v>28.728999999999999</v>
      </c>
    </row>
    <row r="80" spans="1:17" x14ac:dyDescent="0.45">
      <c r="A80">
        <v>76</v>
      </c>
      <c r="C80">
        <v>28.071999999999999</v>
      </c>
      <c r="D80">
        <v>28.071999999999999</v>
      </c>
      <c r="E80">
        <v>28.071999999999999</v>
      </c>
      <c r="F80">
        <v>28.071999999999999</v>
      </c>
      <c r="G80">
        <v>28.071999999999999</v>
      </c>
      <c r="H80">
        <v>28.071999999999999</v>
      </c>
      <c r="I80">
        <v>28.071999999999999</v>
      </c>
      <c r="J80">
        <v>28.071999999999999</v>
      </c>
      <c r="K80">
        <v>28.071999999999999</v>
      </c>
      <c r="L80">
        <v>28.071999999999999</v>
      </c>
      <c r="M80">
        <v>28.071999999999999</v>
      </c>
      <c r="N80">
        <v>28.071999999999999</v>
      </c>
      <c r="O80">
        <v>28.071999999999999</v>
      </c>
      <c r="P80">
        <v>28.071999999999999</v>
      </c>
      <c r="Q80" s="1">
        <v>28.071999999999999</v>
      </c>
    </row>
    <row r="81" spans="1:17" x14ac:dyDescent="0.45">
      <c r="A81">
        <v>77</v>
      </c>
      <c r="C81">
        <v>27.439</v>
      </c>
      <c r="D81">
        <v>27.439</v>
      </c>
      <c r="E81">
        <v>27.439</v>
      </c>
      <c r="F81">
        <v>27.439</v>
      </c>
      <c r="G81">
        <v>27.439</v>
      </c>
      <c r="H81">
        <v>27.439</v>
      </c>
      <c r="I81">
        <v>27.439</v>
      </c>
      <c r="J81">
        <v>27.439</v>
      </c>
      <c r="K81">
        <v>27.439</v>
      </c>
      <c r="L81">
        <v>27.439</v>
      </c>
      <c r="M81">
        <v>27.439</v>
      </c>
      <c r="N81">
        <v>27.439</v>
      </c>
      <c r="O81">
        <v>27.439</v>
      </c>
      <c r="P81">
        <v>27.439</v>
      </c>
      <c r="Q81" s="1">
        <v>27.439</v>
      </c>
    </row>
    <row r="82" spans="1:17" x14ac:dyDescent="0.45">
      <c r="A82">
        <v>78</v>
      </c>
      <c r="C82">
        <v>26.831</v>
      </c>
      <c r="D82">
        <v>26.831</v>
      </c>
      <c r="E82">
        <v>26.831</v>
      </c>
      <c r="F82">
        <v>26.831</v>
      </c>
      <c r="G82">
        <v>26.831</v>
      </c>
      <c r="H82">
        <v>26.831</v>
      </c>
      <c r="I82">
        <v>26.831</v>
      </c>
      <c r="J82">
        <v>26.831</v>
      </c>
      <c r="K82">
        <v>26.831</v>
      </c>
      <c r="L82">
        <v>26.831</v>
      </c>
      <c r="M82">
        <v>26.831</v>
      </c>
      <c r="N82">
        <v>26.831</v>
      </c>
      <c r="O82">
        <v>26.831</v>
      </c>
      <c r="P82">
        <v>26.831</v>
      </c>
      <c r="Q82" s="1">
        <v>26.831</v>
      </c>
    </row>
    <row r="83" spans="1:17" x14ac:dyDescent="0.45">
      <c r="A83">
        <v>79</v>
      </c>
      <c r="C83">
        <v>26.245999999999999</v>
      </c>
      <c r="D83">
        <v>26.245999999999999</v>
      </c>
      <c r="E83">
        <v>26.245999999999999</v>
      </c>
      <c r="F83">
        <v>26.245999999999999</v>
      </c>
      <c r="G83">
        <v>26.245999999999999</v>
      </c>
      <c r="H83">
        <v>26.245999999999999</v>
      </c>
      <c r="I83">
        <v>26.245999999999999</v>
      </c>
      <c r="J83">
        <v>26.245999999999999</v>
      </c>
      <c r="K83">
        <v>26.245999999999999</v>
      </c>
      <c r="L83">
        <v>26.245999999999999</v>
      </c>
      <c r="M83">
        <v>26.245999999999999</v>
      </c>
      <c r="N83">
        <v>26.245999999999999</v>
      </c>
      <c r="O83">
        <v>26.245999999999999</v>
      </c>
      <c r="P83">
        <v>26.245999999999999</v>
      </c>
      <c r="Q83" s="1">
        <v>26.245999999999999</v>
      </c>
    </row>
    <row r="84" spans="1:17" x14ac:dyDescent="0.45">
      <c r="A84">
        <v>80</v>
      </c>
      <c r="C84">
        <v>25.684999999999999</v>
      </c>
      <c r="D84">
        <v>25.684999999999999</v>
      </c>
      <c r="E84">
        <v>25.684999999999999</v>
      </c>
      <c r="F84">
        <v>25.684999999999999</v>
      </c>
      <c r="G84">
        <v>25.684999999999999</v>
      </c>
      <c r="H84">
        <v>25.684999999999999</v>
      </c>
      <c r="I84">
        <v>25.684999999999999</v>
      </c>
      <c r="J84">
        <v>25.684999999999999</v>
      </c>
      <c r="K84">
        <v>25.684999999999999</v>
      </c>
      <c r="L84">
        <v>25.684999999999999</v>
      </c>
      <c r="M84">
        <v>25.684999999999999</v>
      </c>
      <c r="N84">
        <v>25.684999999999999</v>
      </c>
      <c r="O84">
        <v>25.684999999999999</v>
      </c>
      <c r="P84">
        <v>25.684999999999999</v>
      </c>
      <c r="Q84" s="1">
        <v>25.684999999999999</v>
      </c>
    </row>
    <row r="85" spans="1:17" x14ac:dyDescent="0.45">
      <c r="A85">
        <v>81</v>
      </c>
      <c r="C85">
        <v>25.149000000000001</v>
      </c>
      <c r="D85">
        <v>25.149000000000001</v>
      </c>
      <c r="E85">
        <v>25.149000000000001</v>
      </c>
      <c r="F85">
        <v>25.149000000000001</v>
      </c>
      <c r="G85">
        <v>25.149000000000001</v>
      </c>
      <c r="H85">
        <v>25.149000000000001</v>
      </c>
      <c r="I85">
        <v>25.149000000000001</v>
      </c>
      <c r="J85">
        <v>25.149000000000001</v>
      </c>
      <c r="K85">
        <v>25.149000000000001</v>
      </c>
      <c r="L85">
        <v>25.149000000000001</v>
      </c>
      <c r="M85">
        <v>25.149000000000001</v>
      </c>
      <c r="N85">
        <v>25.149000000000001</v>
      </c>
      <c r="O85">
        <v>25.149000000000001</v>
      </c>
      <c r="P85">
        <v>25.149000000000001</v>
      </c>
      <c r="Q85" s="1">
        <v>25.149000000000001</v>
      </c>
    </row>
    <row r="86" spans="1:17" x14ac:dyDescent="0.45">
      <c r="A86">
        <v>82</v>
      </c>
      <c r="C86">
        <v>24.635999999999999</v>
      </c>
      <c r="D86">
        <v>24.635999999999999</v>
      </c>
      <c r="E86">
        <v>24.635999999999999</v>
      </c>
      <c r="F86">
        <v>24.635999999999999</v>
      </c>
      <c r="G86">
        <v>24.635999999999999</v>
      </c>
      <c r="H86">
        <v>24.635999999999999</v>
      </c>
      <c r="I86">
        <v>24.635999999999999</v>
      </c>
      <c r="J86">
        <v>24.635999999999999</v>
      </c>
      <c r="K86">
        <v>24.635999999999999</v>
      </c>
      <c r="L86">
        <v>24.635999999999999</v>
      </c>
      <c r="M86">
        <v>24.635999999999999</v>
      </c>
      <c r="N86">
        <v>24.635999999999999</v>
      </c>
      <c r="O86">
        <v>24.635999999999999</v>
      </c>
      <c r="P86">
        <v>24.635999999999999</v>
      </c>
      <c r="Q86" s="1">
        <v>24.635999999999999</v>
      </c>
    </row>
    <row r="87" spans="1:17" x14ac:dyDescent="0.45">
      <c r="A87">
        <v>83</v>
      </c>
      <c r="C87">
        <v>24.146999999999998</v>
      </c>
      <c r="D87">
        <v>24.146999999999998</v>
      </c>
      <c r="E87">
        <v>24.146999999999998</v>
      </c>
      <c r="F87">
        <v>24.146999999999998</v>
      </c>
      <c r="G87">
        <v>24.146999999999998</v>
      </c>
      <c r="H87">
        <v>24.146999999999998</v>
      </c>
      <c r="I87">
        <v>24.146999999999998</v>
      </c>
      <c r="J87">
        <v>24.146999999999998</v>
      </c>
      <c r="K87">
        <v>24.146999999999998</v>
      </c>
      <c r="L87">
        <v>24.146999999999998</v>
      </c>
      <c r="M87">
        <v>24.146999999999998</v>
      </c>
      <c r="N87">
        <v>24.146999999999998</v>
      </c>
      <c r="O87">
        <v>24.146999999999998</v>
      </c>
      <c r="P87">
        <v>24.146999999999998</v>
      </c>
      <c r="Q87" s="1">
        <v>24.146999999999998</v>
      </c>
    </row>
    <row r="88" spans="1:17" x14ac:dyDescent="0.45">
      <c r="A88">
        <v>84</v>
      </c>
      <c r="C88">
        <v>23.681999999999999</v>
      </c>
      <c r="D88">
        <v>23.681999999999999</v>
      </c>
      <c r="E88">
        <v>23.681999999999999</v>
      </c>
      <c r="F88">
        <v>23.681999999999999</v>
      </c>
      <c r="G88">
        <v>23.681999999999999</v>
      </c>
      <c r="H88">
        <v>23.681999999999999</v>
      </c>
      <c r="I88">
        <v>23.681999999999999</v>
      </c>
      <c r="J88">
        <v>23.681999999999999</v>
      </c>
      <c r="K88">
        <v>23.681999999999999</v>
      </c>
      <c r="L88">
        <v>23.681999999999999</v>
      </c>
      <c r="M88">
        <v>23.681999999999999</v>
      </c>
      <c r="N88">
        <v>23.681999999999999</v>
      </c>
      <c r="O88">
        <v>23.681999999999999</v>
      </c>
      <c r="P88">
        <v>23.681999999999999</v>
      </c>
      <c r="Q88" s="1">
        <v>23.681999999999999</v>
      </c>
    </row>
    <row r="89" spans="1:17" x14ac:dyDescent="0.45">
      <c r="A89">
        <v>85</v>
      </c>
      <c r="C89">
        <v>23.24</v>
      </c>
      <c r="D89">
        <v>23.24</v>
      </c>
      <c r="E89">
        <v>23.24</v>
      </c>
      <c r="F89">
        <v>23.24</v>
      </c>
      <c r="G89">
        <v>23.24</v>
      </c>
      <c r="H89">
        <v>23.24</v>
      </c>
      <c r="I89">
        <v>23.24</v>
      </c>
      <c r="J89">
        <v>23.24</v>
      </c>
      <c r="K89">
        <v>23.24</v>
      </c>
      <c r="L89">
        <v>23.24</v>
      </c>
      <c r="M89">
        <v>23.24</v>
      </c>
      <c r="N89">
        <v>23.24</v>
      </c>
      <c r="O89">
        <v>23.24</v>
      </c>
      <c r="P89">
        <v>23.24</v>
      </c>
      <c r="Q89" s="1">
        <v>23.24</v>
      </c>
    </row>
    <row r="90" spans="1:17" x14ac:dyDescent="0.45">
      <c r="A90">
        <v>86</v>
      </c>
      <c r="C90">
        <v>22.821000000000002</v>
      </c>
      <c r="D90">
        <v>22.821000000000002</v>
      </c>
      <c r="E90">
        <v>22.821000000000002</v>
      </c>
      <c r="F90">
        <v>22.821000000000002</v>
      </c>
      <c r="G90">
        <v>22.821000000000002</v>
      </c>
      <c r="H90">
        <v>22.821000000000002</v>
      </c>
      <c r="I90">
        <v>22.821000000000002</v>
      </c>
      <c r="J90">
        <v>22.821000000000002</v>
      </c>
      <c r="K90">
        <v>22.821000000000002</v>
      </c>
      <c r="L90">
        <v>22.821000000000002</v>
      </c>
      <c r="M90">
        <v>22.821000000000002</v>
      </c>
      <c r="N90">
        <v>22.821000000000002</v>
      </c>
      <c r="O90">
        <v>22.821000000000002</v>
      </c>
      <c r="P90">
        <v>22.821000000000002</v>
      </c>
      <c r="Q90" s="1">
        <v>22.821000000000002</v>
      </c>
    </row>
    <row r="91" spans="1:17" x14ac:dyDescent="0.45">
      <c r="A91">
        <v>87</v>
      </c>
      <c r="C91">
        <v>22.423999999999999</v>
      </c>
      <c r="D91">
        <v>22.423999999999999</v>
      </c>
      <c r="E91">
        <v>22.423999999999999</v>
      </c>
      <c r="F91">
        <v>22.423999999999999</v>
      </c>
      <c r="G91">
        <v>22.423999999999999</v>
      </c>
      <c r="H91">
        <v>22.423999999999999</v>
      </c>
      <c r="I91">
        <v>22.423999999999999</v>
      </c>
      <c r="J91">
        <v>22.423999999999999</v>
      </c>
      <c r="K91">
        <v>22.423999999999999</v>
      </c>
      <c r="L91">
        <v>22.423999999999999</v>
      </c>
      <c r="M91">
        <v>22.423999999999999</v>
      </c>
      <c r="N91">
        <v>22.423999999999999</v>
      </c>
      <c r="O91">
        <v>22.423999999999999</v>
      </c>
      <c r="P91">
        <v>22.423999999999999</v>
      </c>
      <c r="Q91" s="1">
        <v>22.423999999999999</v>
      </c>
    </row>
    <row r="92" spans="1:17" x14ac:dyDescent="0.45">
      <c r="A92">
        <v>88</v>
      </c>
      <c r="C92">
        <v>22.05</v>
      </c>
      <c r="D92">
        <v>22.05</v>
      </c>
      <c r="E92">
        <v>22.05</v>
      </c>
      <c r="F92">
        <v>22.05</v>
      </c>
      <c r="G92">
        <v>22.05</v>
      </c>
      <c r="H92">
        <v>22.05</v>
      </c>
      <c r="I92">
        <v>22.05</v>
      </c>
      <c r="J92">
        <v>22.05</v>
      </c>
      <c r="K92">
        <v>22.05</v>
      </c>
      <c r="L92">
        <v>22.05</v>
      </c>
      <c r="M92">
        <v>22.05</v>
      </c>
      <c r="N92">
        <v>22.05</v>
      </c>
      <c r="O92">
        <v>22.05</v>
      </c>
      <c r="P92">
        <v>22.05</v>
      </c>
      <c r="Q92" s="1">
        <v>22.05</v>
      </c>
    </row>
    <row r="93" spans="1:17" x14ac:dyDescent="0.45">
      <c r="A93">
        <v>89</v>
      </c>
      <c r="C93">
        <v>21.696000000000002</v>
      </c>
      <c r="D93">
        <v>21.696000000000002</v>
      </c>
      <c r="E93">
        <v>21.696000000000002</v>
      </c>
      <c r="F93">
        <v>21.696000000000002</v>
      </c>
      <c r="G93">
        <v>21.696000000000002</v>
      </c>
      <c r="H93">
        <v>21.696000000000002</v>
      </c>
      <c r="I93">
        <v>21.696000000000002</v>
      </c>
      <c r="J93">
        <v>21.696000000000002</v>
      </c>
      <c r="K93">
        <v>21.696000000000002</v>
      </c>
      <c r="L93">
        <v>21.696000000000002</v>
      </c>
      <c r="M93">
        <v>21.696000000000002</v>
      </c>
      <c r="N93">
        <v>21.696000000000002</v>
      </c>
      <c r="O93">
        <v>21.696000000000002</v>
      </c>
      <c r="P93">
        <v>21.696000000000002</v>
      </c>
      <c r="Q93" s="1">
        <v>21.696000000000002</v>
      </c>
    </row>
    <row r="94" spans="1:17" x14ac:dyDescent="0.45">
      <c r="A94">
        <v>90</v>
      </c>
      <c r="C94">
        <v>21.361999999999998</v>
      </c>
      <c r="D94">
        <v>21.361999999999998</v>
      </c>
      <c r="E94">
        <v>21.361999999999998</v>
      </c>
      <c r="F94">
        <v>21.361999999999998</v>
      </c>
      <c r="G94">
        <v>21.361999999999998</v>
      </c>
      <c r="H94">
        <v>21.361999999999998</v>
      </c>
      <c r="I94">
        <v>21.361999999999998</v>
      </c>
      <c r="J94">
        <v>21.361999999999998</v>
      </c>
      <c r="K94">
        <v>21.361999999999998</v>
      </c>
      <c r="L94">
        <v>21.361999999999998</v>
      </c>
      <c r="M94">
        <v>21.361999999999998</v>
      </c>
      <c r="N94">
        <v>21.361999999999998</v>
      </c>
      <c r="O94">
        <v>21.361999999999998</v>
      </c>
      <c r="P94">
        <v>21.361999999999998</v>
      </c>
      <c r="Q94" s="1">
        <v>21.361999999999998</v>
      </c>
    </row>
    <row r="95" spans="1:17" x14ac:dyDescent="0.45">
      <c r="A95">
        <v>91</v>
      </c>
      <c r="C95">
        <v>21.047000000000001</v>
      </c>
      <c r="D95">
        <v>21.047000000000001</v>
      </c>
      <c r="E95">
        <v>21.047000000000001</v>
      </c>
      <c r="F95">
        <v>21.047000000000001</v>
      </c>
      <c r="G95">
        <v>21.047000000000001</v>
      </c>
      <c r="H95">
        <v>21.047000000000001</v>
      </c>
      <c r="I95">
        <v>21.047000000000001</v>
      </c>
      <c r="J95">
        <v>21.047000000000001</v>
      </c>
      <c r="K95">
        <v>21.047000000000001</v>
      </c>
      <c r="L95">
        <v>21.047000000000001</v>
      </c>
      <c r="M95">
        <v>21.047000000000001</v>
      </c>
      <c r="N95">
        <v>21.047000000000001</v>
      </c>
      <c r="O95">
        <v>21.047000000000001</v>
      </c>
      <c r="P95">
        <v>21.047000000000001</v>
      </c>
      <c r="Q95" s="1">
        <v>21.047000000000001</v>
      </c>
    </row>
    <row r="96" spans="1:17" x14ac:dyDescent="0.45">
      <c r="A96">
        <v>92</v>
      </c>
      <c r="C96">
        <v>20.75</v>
      </c>
      <c r="D96">
        <v>20.75</v>
      </c>
      <c r="E96">
        <v>20.75</v>
      </c>
      <c r="F96">
        <v>20.75</v>
      </c>
      <c r="G96">
        <v>20.75</v>
      </c>
      <c r="H96">
        <v>20.75</v>
      </c>
      <c r="I96">
        <v>20.75</v>
      </c>
      <c r="J96">
        <v>20.75</v>
      </c>
      <c r="K96">
        <v>20.75</v>
      </c>
      <c r="L96">
        <v>20.75</v>
      </c>
      <c r="M96">
        <v>20.75</v>
      </c>
      <c r="N96">
        <v>20.75</v>
      </c>
      <c r="O96">
        <v>20.75</v>
      </c>
      <c r="P96">
        <v>20.75</v>
      </c>
      <c r="Q96" s="1">
        <v>20.75</v>
      </c>
    </row>
    <row r="97" spans="1:17" x14ac:dyDescent="0.45">
      <c r="A97">
        <v>93</v>
      </c>
      <c r="C97">
        <v>20.47</v>
      </c>
      <c r="D97">
        <v>20.47</v>
      </c>
      <c r="E97">
        <v>20.47</v>
      </c>
      <c r="F97">
        <v>20.47</v>
      </c>
      <c r="G97">
        <v>20.47</v>
      </c>
      <c r="H97">
        <v>20.47</v>
      </c>
      <c r="I97">
        <v>20.47</v>
      </c>
      <c r="J97">
        <v>20.47</v>
      </c>
      <c r="K97">
        <v>20.47</v>
      </c>
      <c r="L97">
        <v>20.47</v>
      </c>
      <c r="M97">
        <v>20.47</v>
      </c>
      <c r="N97">
        <v>20.47</v>
      </c>
      <c r="O97">
        <v>20.47</v>
      </c>
      <c r="P97">
        <v>20.47</v>
      </c>
      <c r="Q97" s="1">
        <v>20.47</v>
      </c>
    </row>
    <row r="98" spans="1:17" x14ac:dyDescent="0.45">
      <c r="A98">
        <v>94</v>
      </c>
      <c r="C98">
        <v>20.204999999999998</v>
      </c>
      <c r="D98">
        <v>20.204999999999998</v>
      </c>
      <c r="E98">
        <v>20.204999999999998</v>
      </c>
      <c r="F98">
        <v>20.204999999999998</v>
      </c>
      <c r="G98">
        <v>20.204999999999998</v>
      </c>
      <c r="H98">
        <v>20.204999999999998</v>
      </c>
      <c r="I98">
        <v>20.204999999999998</v>
      </c>
      <c r="J98">
        <v>20.204999999999998</v>
      </c>
      <c r="K98">
        <v>20.204999999999998</v>
      </c>
      <c r="L98">
        <v>20.204999999999998</v>
      </c>
      <c r="M98">
        <v>20.204999999999998</v>
      </c>
      <c r="N98">
        <v>20.204999999999998</v>
      </c>
      <c r="O98">
        <v>20.204999999999998</v>
      </c>
      <c r="P98">
        <v>20.204999999999998</v>
      </c>
      <c r="Q98" s="1">
        <v>20.204999999999998</v>
      </c>
    </row>
    <row r="99" spans="1:17" x14ac:dyDescent="0.45">
      <c r="A99">
        <v>95</v>
      </c>
      <c r="C99">
        <v>19.952999999999999</v>
      </c>
      <c r="D99">
        <v>19.952999999999999</v>
      </c>
      <c r="E99">
        <v>19.952999999999999</v>
      </c>
      <c r="F99">
        <v>19.952999999999999</v>
      </c>
      <c r="G99">
        <v>19.952999999999999</v>
      </c>
      <c r="H99">
        <v>19.952999999999999</v>
      </c>
      <c r="I99">
        <v>19.952999999999999</v>
      </c>
      <c r="J99">
        <v>19.952999999999999</v>
      </c>
      <c r="K99">
        <v>19.952999999999999</v>
      </c>
      <c r="L99">
        <v>19.952999999999999</v>
      </c>
      <c r="M99">
        <v>19.952999999999999</v>
      </c>
      <c r="N99">
        <v>19.952999999999999</v>
      </c>
      <c r="O99">
        <v>19.952999999999999</v>
      </c>
      <c r="P99">
        <v>19.952999999999999</v>
      </c>
      <c r="Q99" s="1">
        <v>19.952999999999999</v>
      </c>
    </row>
    <row r="100" spans="1:17" x14ac:dyDescent="0.45">
      <c r="A100">
        <v>96</v>
      </c>
      <c r="C100">
        <v>19.713000000000001</v>
      </c>
      <c r="D100">
        <v>19.713000000000001</v>
      </c>
      <c r="E100">
        <v>19.713000000000001</v>
      </c>
      <c r="F100">
        <v>19.713000000000001</v>
      </c>
      <c r="G100">
        <v>19.713000000000001</v>
      </c>
      <c r="H100">
        <v>19.713000000000001</v>
      </c>
      <c r="I100">
        <v>19.713000000000001</v>
      </c>
      <c r="J100">
        <v>19.713000000000001</v>
      </c>
      <c r="K100">
        <v>19.713000000000001</v>
      </c>
      <c r="L100">
        <v>19.713000000000001</v>
      </c>
      <c r="M100">
        <v>19.713000000000001</v>
      </c>
      <c r="N100">
        <v>19.713000000000001</v>
      </c>
      <c r="O100">
        <v>19.713000000000001</v>
      </c>
      <c r="P100">
        <v>19.713000000000001</v>
      </c>
      <c r="Q100" s="1">
        <v>19.713000000000001</v>
      </c>
    </row>
    <row r="101" spans="1:17" x14ac:dyDescent="0.45">
      <c r="A101">
        <v>97</v>
      </c>
      <c r="C101">
        <v>19.484000000000002</v>
      </c>
      <c r="D101">
        <v>19.484000000000002</v>
      </c>
      <c r="E101">
        <v>19.484000000000002</v>
      </c>
      <c r="F101">
        <v>19.484000000000002</v>
      </c>
      <c r="G101">
        <v>19.484000000000002</v>
      </c>
      <c r="H101">
        <v>19.484000000000002</v>
      </c>
      <c r="I101">
        <v>19.484000000000002</v>
      </c>
      <c r="J101">
        <v>19.484000000000002</v>
      </c>
      <c r="K101">
        <v>19.484000000000002</v>
      </c>
      <c r="L101">
        <v>19.484000000000002</v>
      </c>
      <c r="M101">
        <v>19.484000000000002</v>
      </c>
      <c r="N101">
        <v>19.484000000000002</v>
      </c>
      <c r="O101">
        <v>19.484000000000002</v>
      </c>
      <c r="P101">
        <v>19.484000000000002</v>
      </c>
      <c r="Q101" s="1">
        <v>19.484000000000002</v>
      </c>
    </row>
    <row r="102" spans="1:17" x14ac:dyDescent="0.45">
      <c r="A102">
        <v>98</v>
      </c>
      <c r="C102">
        <v>19.265000000000001</v>
      </c>
      <c r="D102">
        <v>19.265000000000001</v>
      </c>
      <c r="E102">
        <v>19.265000000000001</v>
      </c>
      <c r="F102">
        <v>19.265000000000001</v>
      </c>
      <c r="G102">
        <v>19.265000000000001</v>
      </c>
      <c r="H102">
        <v>19.265000000000001</v>
      </c>
      <c r="I102">
        <v>19.265000000000001</v>
      </c>
      <c r="J102">
        <v>19.265000000000001</v>
      </c>
      <c r="K102">
        <v>19.265000000000001</v>
      </c>
      <c r="L102">
        <v>19.265000000000001</v>
      </c>
      <c r="M102">
        <v>19.265000000000001</v>
      </c>
      <c r="N102">
        <v>19.265000000000001</v>
      </c>
      <c r="O102">
        <v>19.265000000000001</v>
      </c>
      <c r="P102">
        <v>19.265000000000001</v>
      </c>
      <c r="Q102" s="1">
        <v>19.265000000000001</v>
      </c>
    </row>
    <row r="103" spans="1:17" x14ac:dyDescent="0.45">
      <c r="A103">
        <v>99</v>
      </c>
      <c r="C103">
        <v>19.052</v>
      </c>
      <c r="D103">
        <v>19.052</v>
      </c>
      <c r="E103">
        <v>19.052</v>
      </c>
      <c r="F103">
        <v>19.052</v>
      </c>
      <c r="G103">
        <v>19.052</v>
      </c>
      <c r="H103">
        <v>19.052</v>
      </c>
      <c r="I103">
        <v>19.052</v>
      </c>
      <c r="J103">
        <v>19.052</v>
      </c>
      <c r="K103">
        <v>19.052</v>
      </c>
      <c r="L103">
        <v>19.052</v>
      </c>
      <c r="M103">
        <v>19.052</v>
      </c>
      <c r="N103">
        <v>19.052</v>
      </c>
      <c r="O103">
        <v>19.052</v>
      </c>
      <c r="P103">
        <v>19.052</v>
      </c>
      <c r="Q103" s="1">
        <v>19.052</v>
      </c>
    </row>
    <row r="104" spans="1:17" x14ac:dyDescent="0.45">
      <c r="A104">
        <v>100</v>
      </c>
      <c r="C104">
        <v>18.847000000000001</v>
      </c>
      <c r="D104">
        <v>18.847000000000001</v>
      </c>
      <c r="E104">
        <v>18.847000000000001</v>
      </c>
      <c r="F104">
        <v>18.847000000000001</v>
      </c>
      <c r="G104">
        <v>18.847000000000001</v>
      </c>
      <c r="H104">
        <v>18.847000000000001</v>
      </c>
      <c r="I104">
        <v>18.847000000000001</v>
      </c>
      <c r="J104">
        <v>18.847000000000001</v>
      </c>
      <c r="K104">
        <v>18.847000000000001</v>
      </c>
      <c r="L104">
        <v>18.847000000000001</v>
      </c>
      <c r="M104">
        <v>18.847000000000001</v>
      </c>
      <c r="N104">
        <v>18.847000000000001</v>
      </c>
      <c r="O104">
        <v>18.847000000000001</v>
      </c>
      <c r="P104">
        <v>18.847000000000001</v>
      </c>
      <c r="Q104">
        <v>18.847000000000001</v>
      </c>
    </row>
    <row r="105" spans="1:17" x14ac:dyDescent="0.45">
      <c r="A105">
        <v>101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</row>
    <row r="106" spans="1:17" x14ac:dyDescent="0.45">
      <c r="A106">
        <v>102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</row>
    <row r="107" spans="1:17" x14ac:dyDescent="0.45">
      <c r="A107">
        <v>103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</row>
    <row r="108" spans="1:17" x14ac:dyDescent="0.45">
      <c r="A108">
        <v>104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</row>
    <row r="109" spans="1:17" x14ac:dyDescent="0.45">
      <c r="A109">
        <v>105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</row>
    <row r="110" spans="1:17" x14ac:dyDescent="0.45">
      <c r="A110">
        <v>106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</row>
    <row r="111" spans="1:17" x14ac:dyDescent="0.45">
      <c r="A111">
        <v>107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</row>
    <row r="112" spans="1:17" x14ac:dyDescent="0.45">
      <c r="A112">
        <v>108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</row>
    <row r="113" spans="1:17" x14ac:dyDescent="0.45">
      <c r="A113">
        <v>109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</row>
    <row r="114" spans="1:17" x14ac:dyDescent="0.45">
      <c r="A114">
        <v>110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</row>
    <row r="115" spans="1:17" x14ac:dyDescent="0.45">
      <c r="A115">
        <v>111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</row>
    <row r="116" spans="1:17" x14ac:dyDescent="0.45">
      <c r="A116">
        <v>112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</row>
    <row r="117" spans="1:17" x14ac:dyDescent="0.45">
      <c r="A117">
        <v>113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</row>
    <row r="118" spans="1:17" x14ac:dyDescent="0.45">
      <c r="A118">
        <v>114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</row>
    <row r="119" spans="1:17" x14ac:dyDescent="0.45">
      <c r="A119">
        <v>115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</row>
    <row r="120" spans="1:17" x14ac:dyDescent="0.45">
      <c r="A120">
        <v>116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</row>
    <row r="121" spans="1:17" x14ac:dyDescent="0.45">
      <c r="A121">
        <v>117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</row>
    <row r="122" spans="1:17" x14ac:dyDescent="0.45">
      <c r="A122">
        <v>118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</row>
    <row r="123" spans="1:17" x14ac:dyDescent="0.45">
      <c r="A123">
        <v>119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</row>
    <row r="124" spans="1:17" x14ac:dyDescent="0.45">
      <c r="A124">
        <v>120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</row>
    <row r="125" spans="1:17" x14ac:dyDescent="0.45">
      <c r="A125">
        <v>121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</row>
    <row r="126" spans="1:17" x14ac:dyDescent="0.45">
      <c r="A126">
        <v>122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</row>
    <row r="127" spans="1:17" x14ac:dyDescent="0.45">
      <c r="A127">
        <v>123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</row>
    <row r="128" spans="1:17" x14ac:dyDescent="0.45">
      <c r="A128">
        <v>124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</row>
    <row r="129" spans="1:17" x14ac:dyDescent="0.45">
      <c r="A129">
        <v>125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</row>
    <row r="130" spans="1:17" x14ac:dyDescent="0.45">
      <c r="A130">
        <v>126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</row>
    <row r="131" spans="1:17" x14ac:dyDescent="0.45">
      <c r="A131">
        <v>127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</row>
    <row r="132" spans="1:17" x14ac:dyDescent="0.45">
      <c r="A132">
        <v>128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</row>
    <row r="133" spans="1:17" x14ac:dyDescent="0.45">
      <c r="A133">
        <v>129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</row>
    <row r="134" spans="1:17" x14ac:dyDescent="0.45">
      <c r="A134">
        <v>130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</row>
    <row r="138" spans="1:17" x14ac:dyDescent="0.45">
      <c r="C138">
        <f>SUM(C4:C134)</f>
        <v>2428.7687501099995</v>
      </c>
      <c r="D138">
        <f t="shared" ref="D138:Q138" si="0">SUM(D4:D134)</f>
        <v>2296.39274621</v>
      </c>
      <c r="E138">
        <f t="shared" si="0"/>
        <v>2164.8363101099999</v>
      </c>
      <c r="F138">
        <f t="shared" si="0"/>
        <v>2041.3377428099993</v>
      </c>
      <c r="G138">
        <f t="shared" si="0"/>
        <v>1938.0781468699993</v>
      </c>
      <c r="H138">
        <f t="shared" si="0"/>
        <v>1844.7354521599996</v>
      </c>
      <c r="I138">
        <f t="shared" si="0"/>
        <v>1759.9087248499995</v>
      </c>
      <c r="J138">
        <f t="shared" si="0"/>
        <v>1684.0819599799997</v>
      </c>
      <c r="K138">
        <f t="shared" si="0"/>
        <v>1616.4241526599994</v>
      </c>
      <c r="L138">
        <f t="shared" si="0"/>
        <v>1555.1543061699995</v>
      </c>
      <c r="M138">
        <f t="shared" si="0"/>
        <v>1498.4774299199998</v>
      </c>
      <c r="N138">
        <f t="shared" si="0"/>
        <v>1445.0525341299995</v>
      </c>
      <c r="O138">
        <f t="shared" si="0"/>
        <v>1394.0146266059996</v>
      </c>
      <c r="P138">
        <f t="shared" si="0"/>
        <v>1344.8427122959995</v>
      </c>
      <c r="Q138">
        <f t="shared" si="0"/>
        <v>1297.2297940539997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362"/>
  <sheetViews>
    <sheetView workbookViewId="0">
      <selection activeCell="H4" sqref="H4"/>
    </sheetView>
  </sheetViews>
  <sheetFormatPr defaultRowHeight="14.25" x14ac:dyDescent="0.45"/>
  <cols>
    <col min="2" max="2" width="13.265625" bestFit="1" customWidth="1"/>
    <col min="3" max="4" width="10.3984375" customWidth="1"/>
    <col min="6" max="21" width="14.59765625" bestFit="1" customWidth="1"/>
  </cols>
  <sheetData>
    <row r="1" spans="1:38" x14ac:dyDescent="0.45">
      <c r="A1" t="s">
        <v>15</v>
      </c>
      <c r="D1" s="44">
        <v>0.1</v>
      </c>
      <c r="G1" s="45" t="s">
        <v>62</v>
      </c>
    </row>
    <row r="2" spans="1:38" x14ac:dyDescent="0.45">
      <c r="A2" t="s">
        <v>24</v>
      </c>
      <c r="D2" s="48">
        <v>1.7500000000000002E-2</v>
      </c>
      <c r="E2" s="49">
        <v>0.01</v>
      </c>
    </row>
    <row r="3" spans="1:38" x14ac:dyDescent="0.45">
      <c r="A3" t="s">
        <v>25</v>
      </c>
      <c r="D3" s="48">
        <v>1.7500000000000002E-2</v>
      </c>
      <c r="E3" s="49">
        <v>0.01</v>
      </c>
    </row>
    <row r="4" spans="1:38" x14ac:dyDescent="0.45">
      <c r="E4" s="22"/>
      <c r="G4" s="3" t="s">
        <v>5</v>
      </c>
      <c r="X4" s="3"/>
    </row>
    <row r="5" spans="1:38" x14ac:dyDescent="0.45">
      <c r="B5" s="3" t="s">
        <v>0</v>
      </c>
      <c r="C5" s="3" t="s">
        <v>26</v>
      </c>
      <c r="D5" s="3" t="s">
        <v>27</v>
      </c>
      <c r="E5" t="s">
        <v>13</v>
      </c>
      <c r="F5" t="s">
        <v>14</v>
      </c>
      <c r="G5" s="18">
        <v>42</v>
      </c>
      <c r="H5" s="18">
        <v>43</v>
      </c>
      <c r="I5" s="18">
        <v>44</v>
      </c>
      <c r="J5" s="18">
        <v>45</v>
      </c>
      <c r="K5" s="18">
        <v>46</v>
      </c>
      <c r="L5" s="18">
        <v>47</v>
      </c>
      <c r="M5" s="18">
        <v>48</v>
      </c>
      <c r="N5" s="18">
        <v>49</v>
      </c>
      <c r="O5" s="18">
        <v>50</v>
      </c>
      <c r="P5" s="18">
        <v>51</v>
      </c>
      <c r="Q5" s="18">
        <v>52</v>
      </c>
      <c r="R5" s="18">
        <v>53</v>
      </c>
      <c r="S5" s="18">
        <v>54</v>
      </c>
      <c r="T5" s="18">
        <v>55</v>
      </c>
      <c r="U5" s="18">
        <v>56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</row>
    <row r="6" spans="1:38" x14ac:dyDescent="0.45">
      <c r="B6">
        <v>0</v>
      </c>
      <c r="E6" s="16">
        <v>3</v>
      </c>
      <c r="F6" s="16">
        <v>0</v>
      </c>
      <c r="G6" s="17">
        <f>$E6*'Total CH4 prod CO2 Inj'!$C4+$F6*'Total CH4 prod CO2 Inj'!T4-'Inj sep cost'!C4-'Inj sep cost'!T4</f>
        <v>0</v>
      </c>
      <c r="H6" s="17">
        <f>$E6*'Total CH4 prod CO2 Inj'!$C4+$F6*'Total CH4 prod CO2 Inj'!U4-'Inj sep cost'!D4-'Inj sep cost'!U4</f>
        <v>0</v>
      </c>
      <c r="I6" s="17">
        <f>$E6*'Total CH4 prod CO2 Inj'!$C4+$F6*'Total CH4 prod CO2 Inj'!V4-'Inj sep cost'!E4-'Inj sep cost'!V4</f>
        <v>0</v>
      </c>
      <c r="J6" s="17">
        <f>$E6*'Total CH4 prod CO2 Inj'!$C4+$F6*'Total CH4 prod CO2 Inj'!W4-'Inj sep cost'!F4-'Inj sep cost'!W4</f>
        <v>0</v>
      </c>
      <c r="K6" s="17">
        <f>$E6*'Total CH4 prod CO2 Inj'!$C4+$F6*'Total CH4 prod CO2 Inj'!X4-'Inj sep cost'!G4-'Inj sep cost'!X4</f>
        <v>0</v>
      </c>
      <c r="L6" s="17">
        <f>$E6*'Total CH4 prod CO2 Inj'!$C4+$F6*'Total CH4 prod CO2 Inj'!Y4-'Inj sep cost'!H4-'Inj sep cost'!Y4</f>
        <v>0</v>
      </c>
      <c r="M6" s="17">
        <f>$E6*'Total CH4 prod CO2 Inj'!$C4+$F6*'Total CH4 prod CO2 Inj'!Z4-'Inj sep cost'!I4-'Inj sep cost'!Z4</f>
        <v>0</v>
      </c>
      <c r="N6" s="17">
        <f>$E6*'Total CH4 prod CO2 Inj'!$C4+$F6*'Total CH4 prod CO2 Inj'!AA4-'Inj sep cost'!J4-'Inj sep cost'!AA4</f>
        <v>0</v>
      </c>
      <c r="O6" s="17">
        <f>$E6*'Total CH4 prod CO2 Inj'!$C4+$F6*'Total CH4 prod CO2 Inj'!AB4-'Inj sep cost'!K4-'Inj sep cost'!AB4</f>
        <v>0</v>
      </c>
      <c r="P6" s="17">
        <f>$E6*'Total CH4 prod CO2 Inj'!$C4+$F6*'Total CH4 prod CO2 Inj'!AC4-'Inj sep cost'!L4-'Inj sep cost'!AC4</f>
        <v>0</v>
      </c>
      <c r="Q6" s="17">
        <f>$E6*'Total CH4 prod CO2 Inj'!$C4+$F6*'Total CH4 prod CO2 Inj'!AD4-'Inj sep cost'!M4-'Inj sep cost'!AD4</f>
        <v>0</v>
      </c>
      <c r="R6" s="17">
        <f>$E6*'Total CH4 prod CO2 Inj'!$C4+$F6*'Total CH4 prod CO2 Inj'!AE4-'Inj sep cost'!N4-'Inj sep cost'!AE4</f>
        <v>0</v>
      </c>
      <c r="S6" s="17">
        <f>$E6*'Total CH4 prod CO2 Inj'!$C4+$F6*'Total CH4 prod CO2 Inj'!AF4-'Inj sep cost'!O4-'Inj sep cost'!AF4</f>
        <v>0</v>
      </c>
      <c r="T6" s="17">
        <f>$E6*'Total CH4 prod CO2 Inj'!$C4+$F6*'Total CH4 prod CO2 Inj'!AG4-'Inj sep cost'!P4-'Inj sep cost'!AG4</f>
        <v>0</v>
      </c>
      <c r="U6" s="17">
        <f>$E6*'Total CH4 prod CO2 Inj'!$C4+$F6*'Total CH4 prod CO2 Inj'!AH4-'Inj sep cost'!Q4-'Inj sep cost'!AH4</f>
        <v>0</v>
      </c>
    </row>
    <row r="7" spans="1:38" x14ac:dyDescent="0.45">
      <c r="B7">
        <v>1</v>
      </c>
      <c r="C7" t="e">
        <f ca="1">_xll.RiskNormal($D$2,$E$2)</f>
        <v>#NAME?</v>
      </c>
      <c r="D7" t="e">
        <f ca="1">_xll.RiskNormal($D$3,$E$3)</f>
        <v>#NAME?</v>
      </c>
      <c r="E7" s="17">
        <f>E6</f>
        <v>3</v>
      </c>
      <c r="F7" s="17">
        <f>F6</f>
        <v>0</v>
      </c>
      <c r="G7" s="19">
        <f>$E7*'Total CH4 prod CO2 Inj'!C5+$F7*'Total CH4 prod CO2 Inj'!T5-'Inj sep cost'!C5-'Inj sep cost'!T5</f>
        <v>2268150</v>
      </c>
      <c r="H7" s="19">
        <f>$E7*'Total CH4 prod CO2 Inj'!D5+$F7*'Total CH4 prod CO2 Inj'!U5-'Inj sep cost'!D5-'Inj sep cost'!U5</f>
        <v>2268150</v>
      </c>
      <c r="I7" s="19">
        <f>$E7*'Total CH4 prod CO2 Inj'!E5+$F7*'Total CH4 prod CO2 Inj'!V5-'Inj sep cost'!E5-'Inj sep cost'!V5</f>
        <v>2268150</v>
      </c>
      <c r="J7" s="19">
        <f>$E7*'Total CH4 prod CO2 Inj'!F5+$F7*'Total CH4 prod CO2 Inj'!W5-'Inj sep cost'!F5-'Inj sep cost'!W5</f>
        <v>2268150</v>
      </c>
      <c r="K7" s="19">
        <f>$E7*'Total CH4 prod CO2 Inj'!G5+$F7*'Total CH4 prod CO2 Inj'!X5-'Inj sep cost'!G5-'Inj sep cost'!X5</f>
        <v>2268150</v>
      </c>
      <c r="L7" s="19">
        <f>$E7*'Total CH4 prod CO2 Inj'!H5+$F7*'Total CH4 prod CO2 Inj'!Y5-'Inj sep cost'!H5-'Inj sep cost'!Y5</f>
        <v>2268150</v>
      </c>
      <c r="M7" s="19">
        <f>$E7*'Total CH4 prod CO2 Inj'!I5+$F7*'Total CH4 prod CO2 Inj'!Z5-'Inj sep cost'!I5-'Inj sep cost'!Z5</f>
        <v>2268150</v>
      </c>
      <c r="N7" s="19">
        <f>$E7*'Total CH4 prod CO2 Inj'!J5+$F7*'Total CH4 prod CO2 Inj'!AA5-'Inj sep cost'!J5-'Inj sep cost'!AA5</f>
        <v>2268150</v>
      </c>
      <c r="O7" s="19">
        <f>$E7*'Total CH4 prod CO2 Inj'!K5+$F7*'Total CH4 prod CO2 Inj'!AB5-'Inj sep cost'!K5-'Inj sep cost'!AB5</f>
        <v>2268150</v>
      </c>
      <c r="P7" s="19">
        <f>$E7*'Total CH4 prod CO2 Inj'!L5+$F7*'Total CH4 prod CO2 Inj'!AC5-'Inj sep cost'!L5-'Inj sep cost'!AC5</f>
        <v>2268150</v>
      </c>
      <c r="Q7" s="19">
        <f>$E7*'Total CH4 prod CO2 Inj'!M5+$F7*'Total CH4 prod CO2 Inj'!AD5-'Inj sep cost'!M5-'Inj sep cost'!AD5</f>
        <v>2268150</v>
      </c>
      <c r="R7" s="19">
        <f>$E7*'Total CH4 prod CO2 Inj'!N5+$F7*'Total CH4 prod CO2 Inj'!AE5-'Inj sep cost'!N5-'Inj sep cost'!AE5</f>
        <v>2268150</v>
      </c>
      <c r="S7" s="19">
        <f>$E7*'Total CH4 prod CO2 Inj'!O5+$F7*'Total CH4 prod CO2 Inj'!AF5-'Inj sep cost'!O5-'Inj sep cost'!AF5</f>
        <v>2268150</v>
      </c>
      <c r="T7" s="19">
        <f>$E7*'Total CH4 prod CO2 Inj'!P5+$F7*'Total CH4 prod CO2 Inj'!AG5-'Inj sep cost'!P5-'Inj sep cost'!AG5</f>
        <v>2268150</v>
      </c>
      <c r="U7" s="19">
        <f>$E7*'Total CH4 prod CO2 Inj'!Q5+$F7*'Total CH4 prod CO2 Inj'!AH5-'Inj sep cost'!Q5-'Inj sep cost'!AH5</f>
        <v>2268150</v>
      </c>
    </row>
    <row r="8" spans="1:38" x14ac:dyDescent="0.45">
      <c r="B8">
        <v>2</v>
      </c>
      <c r="C8" t="e">
        <f ca="1">_xll.RiskNormal($D$2,$E$2)</f>
        <v>#NAME?</v>
      </c>
      <c r="D8" t="e">
        <f ca="1">_xll.RiskNormal($D$3,$E$3)</f>
        <v>#NAME?</v>
      </c>
      <c r="E8" s="17" t="e">
        <f ca="1">E7*(1+C8)</f>
        <v>#NAME?</v>
      </c>
      <c r="F8" s="17" t="e">
        <f ca="1">F7*(1+D8)</f>
        <v>#NAME?</v>
      </c>
      <c r="G8" s="19" t="e">
        <f ca="1">$E8*'Total CH4 prod CO2 Inj'!C6+$F8*'Total CH4 prod CO2 Inj'!T6-'Inj sep cost'!C6-'Inj sep cost'!T6</f>
        <v>#NAME?</v>
      </c>
      <c r="H8" s="19" t="e">
        <f ca="1">$E8*'Total CH4 prod CO2 Inj'!D6+$F8*'Total CH4 prod CO2 Inj'!U6-'Inj sep cost'!D6-'Inj sep cost'!U6</f>
        <v>#NAME?</v>
      </c>
      <c r="I8" s="19" t="e">
        <f ca="1">$E8*'Total CH4 prod CO2 Inj'!E6+$F8*'Total CH4 prod CO2 Inj'!V6-'Inj sep cost'!E6-'Inj sep cost'!V6</f>
        <v>#NAME?</v>
      </c>
      <c r="J8" s="19" t="e">
        <f ca="1">$E8*'Total CH4 prod CO2 Inj'!F6+$F8*'Total CH4 prod CO2 Inj'!W6-'Inj sep cost'!F6-'Inj sep cost'!W6</f>
        <v>#NAME?</v>
      </c>
      <c r="K8" s="19" t="e">
        <f ca="1">$E8*'Total CH4 prod CO2 Inj'!G6+$F8*'Total CH4 prod CO2 Inj'!X6-'Inj sep cost'!G6-'Inj sep cost'!X6</f>
        <v>#NAME?</v>
      </c>
      <c r="L8" s="19" t="e">
        <f ca="1">$E8*'Total CH4 prod CO2 Inj'!H6+$F8*'Total CH4 prod CO2 Inj'!Y6-'Inj sep cost'!H6-'Inj sep cost'!Y6</f>
        <v>#NAME?</v>
      </c>
      <c r="M8" s="19" t="e">
        <f ca="1">$E8*'Total CH4 prod CO2 Inj'!I6+$F8*'Total CH4 prod CO2 Inj'!Z6-'Inj sep cost'!I6-'Inj sep cost'!Z6</f>
        <v>#NAME?</v>
      </c>
      <c r="N8" s="19" t="e">
        <f ca="1">$E8*'Total CH4 prod CO2 Inj'!J6+$F8*'Total CH4 prod CO2 Inj'!AA6-'Inj sep cost'!J6-'Inj sep cost'!AA6</f>
        <v>#NAME?</v>
      </c>
      <c r="O8" s="19" t="e">
        <f ca="1">$E8*'Total CH4 prod CO2 Inj'!K6+$F8*'Total CH4 prod CO2 Inj'!AB6-'Inj sep cost'!K6-'Inj sep cost'!AB6</f>
        <v>#NAME?</v>
      </c>
      <c r="P8" s="19" t="e">
        <f ca="1">$E8*'Total CH4 prod CO2 Inj'!L6+$F8*'Total CH4 prod CO2 Inj'!AC6-'Inj sep cost'!L6-'Inj sep cost'!AC6</f>
        <v>#NAME?</v>
      </c>
      <c r="Q8" s="19" t="e">
        <f ca="1">$E8*'Total CH4 prod CO2 Inj'!M6+$F8*'Total CH4 prod CO2 Inj'!AD6-'Inj sep cost'!M6-'Inj sep cost'!AD6</f>
        <v>#NAME?</v>
      </c>
      <c r="R8" s="19" t="e">
        <f ca="1">$E8*'Total CH4 prod CO2 Inj'!N6+$F8*'Total CH4 prod CO2 Inj'!AE6-'Inj sep cost'!N6-'Inj sep cost'!AE6</f>
        <v>#NAME?</v>
      </c>
      <c r="S8" s="19" t="e">
        <f ca="1">$E8*'Total CH4 prod CO2 Inj'!O6+$F8*'Total CH4 prod CO2 Inj'!AF6-'Inj sep cost'!O6-'Inj sep cost'!AF6</f>
        <v>#NAME?</v>
      </c>
      <c r="T8" s="19" t="e">
        <f ca="1">$E8*'Total CH4 prod CO2 Inj'!P6+$F8*'Total CH4 prod CO2 Inj'!AG6-'Inj sep cost'!P6-'Inj sep cost'!AG6</f>
        <v>#NAME?</v>
      </c>
      <c r="U8" s="19" t="e">
        <f ca="1">$E8*'Total CH4 prod CO2 Inj'!Q6+$F8*'Total CH4 prod CO2 Inj'!AH6-'Inj sep cost'!Q6-'Inj sep cost'!AH6</f>
        <v>#NAME?</v>
      </c>
    </row>
    <row r="9" spans="1:38" x14ac:dyDescent="0.45">
      <c r="B9">
        <v>3</v>
      </c>
      <c r="C9" t="e">
        <f ca="1">_xll.RiskNormal($D$2,$E$2)</f>
        <v>#NAME?</v>
      </c>
      <c r="D9" t="e">
        <f ca="1">_xll.RiskNormal($D$3,$E$3)</f>
        <v>#NAME?</v>
      </c>
      <c r="E9" s="17" t="e">
        <f t="shared" ref="E9:E72" ca="1" si="0">E8*(1+C9)</f>
        <v>#NAME?</v>
      </c>
      <c r="F9" s="17" t="e">
        <f t="shared" ref="F9:F72" ca="1" si="1">F8*(1+D9)</f>
        <v>#NAME?</v>
      </c>
      <c r="G9" s="19" t="e">
        <f ca="1">$E9*'Total CH4 prod CO2 Inj'!C7+$F9*'Total CH4 prod CO2 Inj'!T7-'Inj sep cost'!C7-'Inj sep cost'!T7</f>
        <v>#NAME?</v>
      </c>
      <c r="H9" s="19" t="e">
        <f ca="1">$E9*'Total CH4 prod CO2 Inj'!D7+$F9*'Total CH4 prod CO2 Inj'!U7-'Inj sep cost'!D7-'Inj sep cost'!U7</f>
        <v>#NAME?</v>
      </c>
      <c r="I9" s="19" t="e">
        <f ca="1">$E9*'Total CH4 prod CO2 Inj'!E7+$F9*'Total CH4 prod CO2 Inj'!V7-'Inj sep cost'!E7-'Inj sep cost'!V7</f>
        <v>#NAME?</v>
      </c>
      <c r="J9" s="19" t="e">
        <f ca="1">$E9*'Total CH4 prod CO2 Inj'!F7+$F9*'Total CH4 prod CO2 Inj'!W7-'Inj sep cost'!F7-'Inj sep cost'!W7</f>
        <v>#NAME?</v>
      </c>
      <c r="K9" s="19" t="e">
        <f ca="1">$E9*'Total CH4 prod CO2 Inj'!G7+$F9*'Total CH4 prod CO2 Inj'!X7-'Inj sep cost'!G7-'Inj sep cost'!X7</f>
        <v>#NAME?</v>
      </c>
      <c r="L9" s="19" t="e">
        <f ca="1">$E9*'Total CH4 prod CO2 Inj'!H7+$F9*'Total CH4 prod CO2 Inj'!Y7-'Inj sep cost'!H7-'Inj sep cost'!Y7</f>
        <v>#NAME?</v>
      </c>
      <c r="M9" s="19" t="e">
        <f ca="1">$E9*'Total CH4 prod CO2 Inj'!I7+$F9*'Total CH4 prod CO2 Inj'!Z7-'Inj sep cost'!I7-'Inj sep cost'!Z7</f>
        <v>#NAME?</v>
      </c>
      <c r="N9" s="19" t="e">
        <f ca="1">$E9*'Total CH4 prod CO2 Inj'!J7+$F9*'Total CH4 prod CO2 Inj'!AA7-'Inj sep cost'!J7-'Inj sep cost'!AA7</f>
        <v>#NAME?</v>
      </c>
      <c r="O9" s="19" t="e">
        <f ca="1">$E9*'Total CH4 prod CO2 Inj'!K7+$F9*'Total CH4 prod CO2 Inj'!AB7-'Inj sep cost'!K7-'Inj sep cost'!AB7</f>
        <v>#NAME?</v>
      </c>
      <c r="P9" s="19" t="e">
        <f ca="1">$E9*'Total CH4 prod CO2 Inj'!L7+$F9*'Total CH4 prod CO2 Inj'!AC7-'Inj sep cost'!L7-'Inj sep cost'!AC7</f>
        <v>#NAME?</v>
      </c>
      <c r="Q9" s="19" t="e">
        <f ca="1">$E9*'Total CH4 prod CO2 Inj'!M7+$F9*'Total CH4 prod CO2 Inj'!AD7-'Inj sep cost'!M7-'Inj sep cost'!AD7</f>
        <v>#NAME?</v>
      </c>
      <c r="R9" s="19" t="e">
        <f ca="1">$E9*'Total CH4 prod CO2 Inj'!N7+$F9*'Total CH4 prod CO2 Inj'!AE7-'Inj sep cost'!N7-'Inj sep cost'!AE7</f>
        <v>#NAME?</v>
      </c>
      <c r="S9" s="19" t="e">
        <f ca="1">$E9*'Total CH4 prod CO2 Inj'!O7+$F9*'Total CH4 prod CO2 Inj'!AF7-'Inj sep cost'!O7-'Inj sep cost'!AF7</f>
        <v>#NAME?</v>
      </c>
      <c r="T9" s="19" t="e">
        <f ca="1">$E9*'Total CH4 prod CO2 Inj'!P7+$F9*'Total CH4 prod CO2 Inj'!AG7-'Inj sep cost'!P7-'Inj sep cost'!AG7</f>
        <v>#NAME?</v>
      </c>
      <c r="U9" s="19" t="e">
        <f ca="1">$E9*'Total CH4 prod CO2 Inj'!Q7+$F9*'Total CH4 prod CO2 Inj'!AH7-'Inj sep cost'!Q7-'Inj sep cost'!AH7</f>
        <v>#NAME?</v>
      </c>
    </row>
    <row r="10" spans="1:38" x14ac:dyDescent="0.45">
      <c r="B10">
        <v>4</v>
      </c>
      <c r="C10" t="e">
        <f ca="1">_xll.RiskNormal($D$2,$E$2)</f>
        <v>#NAME?</v>
      </c>
      <c r="D10" t="e">
        <f ca="1">_xll.RiskNormal($D$3,$E$3)</f>
        <v>#NAME?</v>
      </c>
      <c r="E10" s="17" t="e">
        <f t="shared" ca="1" si="0"/>
        <v>#NAME?</v>
      </c>
      <c r="F10" s="17" t="e">
        <f t="shared" ca="1" si="1"/>
        <v>#NAME?</v>
      </c>
      <c r="G10" s="19" t="e">
        <f ca="1">$E10*'Total CH4 prod CO2 Inj'!C8+$F10*'Total CH4 prod CO2 Inj'!T8-'Inj sep cost'!C8-'Inj sep cost'!T8</f>
        <v>#NAME?</v>
      </c>
      <c r="H10" s="19" t="e">
        <f ca="1">$E10*'Total CH4 prod CO2 Inj'!D8+$F10*'Total CH4 prod CO2 Inj'!U8-'Inj sep cost'!D8-'Inj sep cost'!U8</f>
        <v>#NAME?</v>
      </c>
      <c r="I10" s="19" t="e">
        <f ca="1">$E10*'Total CH4 prod CO2 Inj'!E8+$F10*'Total CH4 prod CO2 Inj'!V8-'Inj sep cost'!E8-'Inj sep cost'!V8</f>
        <v>#NAME?</v>
      </c>
      <c r="J10" s="19" t="e">
        <f ca="1">$E10*'Total CH4 prod CO2 Inj'!F8+$F10*'Total CH4 prod CO2 Inj'!W8-'Inj sep cost'!F8-'Inj sep cost'!W8</f>
        <v>#NAME?</v>
      </c>
      <c r="K10" s="19" t="e">
        <f ca="1">$E10*'Total CH4 prod CO2 Inj'!G8+$F10*'Total CH4 prod CO2 Inj'!X8-'Inj sep cost'!G8-'Inj sep cost'!X8</f>
        <v>#NAME?</v>
      </c>
      <c r="L10" s="19" t="e">
        <f ca="1">$E10*'Total CH4 prod CO2 Inj'!H8+$F10*'Total CH4 prod CO2 Inj'!Y8-'Inj sep cost'!H8-'Inj sep cost'!Y8</f>
        <v>#NAME?</v>
      </c>
      <c r="M10" s="19" t="e">
        <f ca="1">$E10*'Total CH4 prod CO2 Inj'!I8+$F10*'Total CH4 prod CO2 Inj'!Z8-'Inj sep cost'!I8-'Inj sep cost'!Z8</f>
        <v>#NAME?</v>
      </c>
      <c r="N10" s="19" t="e">
        <f ca="1">$E10*'Total CH4 prod CO2 Inj'!J8+$F10*'Total CH4 prod CO2 Inj'!AA8-'Inj sep cost'!J8-'Inj sep cost'!AA8</f>
        <v>#NAME?</v>
      </c>
      <c r="O10" s="19" t="e">
        <f ca="1">$E10*'Total CH4 prod CO2 Inj'!K8+$F10*'Total CH4 prod CO2 Inj'!AB8-'Inj sep cost'!K8-'Inj sep cost'!AB8</f>
        <v>#NAME?</v>
      </c>
      <c r="P10" s="19" t="e">
        <f ca="1">$E10*'Total CH4 prod CO2 Inj'!L8+$F10*'Total CH4 prod CO2 Inj'!AC8-'Inj sep cost'!L8-'Inj sep cost'!AC8</f>
        <v>#NAME?</v>
      </c>
      <c r="Q10" s="19" t="e">
        <f ca="1">$E10*'Total CH4 prod CO2 Inj'!M8+$F10*'Total CH4 prod CO2 Inj'!AD8-'Inj sep cost'!M8-'Inj sep cost'!AD8</f>
        <v>#NAME?</v>
      </c>
      <c r="R10" s="19" t="e">
        <f ca="1">$E10*'Total CH4 prod CO2 Inj'!N8+$F10*'Total CH4 prod CO2 Inj'!AE8-'Inj sep cost'!N8-'Inj sep cost'!AE8</f>
        <v>#NAME?</v>
      </c>
      <c r="S10" s="19" t="e">
        <f ca="1">$E10*'Total CH4 prod CO2 Inj'!O8+$F10*'Total CH4 prod CO2 Inj'!AF8-'Inj sep cost'!O8-'Inj sep cost'!AF8</f>
        <v>#NAME?</v>
      </c>
      <c r="T10" s="19" t="e">
        <f ca="1">$E10*'Total CH4 prod CO2 Inj'!P8+$F10*'Total CH4 prod CO2 Inj'!AG8-'Inj sep cost'!P8-'Inj sep cost'!AG8</f>
        <v>#NAME?</v>
      </c>
      <c r="U10" s="19" t="e">
        <f ca="1">$E10*'Total CH4 prod CO2 Inj'!Q8+$F10*'Total CH4 prod CO2 Inj'!AH8-'Inj sep cost'!Q8-'Inj sep cost'!AH8</f>
        <v>#NAME?</v>
      </c>
    </row>
    <row r="11" spans="1:38" x14ac:dyDescent="0.45">
      <c r="B11">
        <v>5</v>
      </c>
      <c r="C11" t="e">
        <f ca="1">_xll.RiskNormal($D$2,$E$2)</f>
        <v>#NAME?</v>
      </c>
      <c r="D11" t="e">
        <f ca="1">_xll.RiskNormal($D$3,$E$3)</f>
        <v>#NAME?</v>
      </c>
      <c r="E11" s="17" t="e">
        <f t="shared" ca="1" si="0"/>
        <v>#NAME?</v>
      </c>
      <c r="F11" s="17" t="e">
        <f t="shared" ca="1" si="1"/>
        <v>#NAME?</v>
      </c>
      <c r="G11" s="19" t="e">
        <f ca="1">$E11*'Total CH4 prod CO2 Inj'!C9+$F11*'Total CH4 prod CO2 Inj'!T9-'Inj sep cost'!C9-'Inj sep cost'!T9</f>
        <v>#NAME?</v>
      </c>
      <c r="H11" s="19" t="e">
        <f ca="1">$E11*'Total CH4 prod CO2 Inj'!D9+$F11*'Total CH4 prod CO2 Inj'!U9-'Inj sep cost'!D9-'Inj sep cost'!U9</f>
        <v>#NAME?</v>
      </c>
      <c r="I11" s="19" t="e">
        <f ca="1">$E11*'Total CH4 prod CO2 Inj'!E9+$F11*'Total CH4 prod CO2 Inj'!V9-'Inj sep cost'!E9-'Inj sep cost'!V9</f>
        <v>#NAME?</v>
      </c>
      <c r="J11" s="19" t="e">
        <f ca="1">$E11*'Total CH4 prod CO2 Inj'!F9+$F11*'Total CH4 prod CO2 Inj'!W9-'Inj sep cost'!F9-'Inj sep cost'!W9</f>
        <v>#NAME?</v>
      </c>
      <c r="K11" s="19" t="e">
        <f ca="1">$E11*'Total CH4 prod CO2 Inj'!G9+$F11*'Total CH4 prod CO2 Inj'!X9-'Inj sep cost'!G9-'Inj sep cost'!X9</f>
        <v>#NAME?</v>
      </c>
      <c r="L11" s="19" t="e">
        <f ca="1">$E11*'Total CH4 prod CO2 Inj'!H9+$F11*'Total CH4 prod CO2 Inj'!Y9-'Inj sep cost'!H9-'Inj sep cost'!Y9</f>
        <v>#NAME?</v>
      </c>
      <c r="M11" s="19" t="e">
        <f ca="1">$E11*'Total CH4 prod CO2 Inj'!I9+$F11*'Total CH4 prod CO2 Inj'!Z9-'Inj sep cost'!I9-'Inj sep cost'!Z9</f>
        <v>#NAME?</v>
      </c>
      <c r="N11" s="19" t="e">
        <f ca="1">$E11*'Total CH4 prod CO2 Inj'!J9+$F11*'Total CH4 prod CO2 Inj'!AA9-'Inj sep cost'!J9-'Inj sep cost'!AA9</f>
        <v>#NAME?</v>
      </c>
      <c r="O11" s="19" t="e">
        <f ca="1">$E11*'Total CH4 prod CO2 Inj'!K9+$F11*'Total CH4 prod CO2 Inj'!AB9-'Inj sep cost'!K9-'Inj sep cost'!AB9</f>
        <v>#NAME?</v>
      </c>
      <c r="P11" s="19" t="e">
        <f ca="1">$E11*'Total CH4 prod CO2 Inj'!L9+$F11*'Total CH4 prod CO2 Inj'!AC9-'Inj sep cost'!L9-'Inj sep cost'!AC9</f>
        <v>#NAME?</v>
      </c>
      <c r="Q11" s="19" t="e">
        <f ca="1">$E11*'Total CH4 prod CO2 Inj'!M9+$F11*'Total CH4 prod CO2 Inj'!AD9-'Inj sep cost'!M9-'Inj sep cost'!AD9</f>
        <v>#NAME?</v>
      </c>
      <c r="R11" s="19" t="e">
        <f ca="1">$E11*'Total CH4 prod CO2 Inj'!N9+$F11*'Total CH4 prod CO2 Inj'!AE9-'Inj sep cost'!N9-'Inj sep cost'!AE9</f>
        <v>#NAME?</v>
      </c>
      <c r="S11" s="19" t="e">
        <f ca="1">$E11*'Total CH4 prod CO2 Inj'!O9+$F11*'Total CH4 prod CO2 Inj'!AF9-'Inj sep cost'!O9-'Inj sep cost'!AF9</f>
        <v>#NAME?</v>
      </c>
      <c r="T11" s="19" t="e">
        <f ca="1">$E11*'Total CH4 prod CO2 Inj'!P9+$F11*'Total CH4 prod CO2 Inj'!AG9-'Inj sep cost'!P9-'Inj sep cost'!AG9</f>
        <v>#NAME?</v>
      </c>
      <c r="U11" s="19" t="e">
        <f ca="1">$E11*'Total CH4 prod CO2 Inj'!Q9+$F11*'Total CH4 prod CO2 Inj'!AH9-'Inj sep cost'!Q9-'Inj sep cost'!AH9</f>
        <v>#NAME?</v>
      </c>
    </row>
    <row r="12" spans="1:38" x14ac:dyDescent="0.45">
      <c r="B12">
        <v>6</v>
      </c>
      <c r="C12" t="e">
        <f ca="1">_xll.RiskNormal($D$2,$E$2)</f>
        <v>#NAME?</v>
      </c>
      <c r="D12" t="e">
        <f ca="1">_xll.RiskNormal($D$3,$E$3)</f>
        <v>#NAME?</v>
      </c>
      <c r="E12" s="17" t="e">
        <f t="shared" ca="1" si="0"/>
        <v>#NAME?</v>
      </c>
      <c r="F12" s="17" t="e">
        <f t="shared" ca="1" si="1"/>
        <v>#NAME?</v>
      </c>
      <c r="G12" s="19" t="e">
        <f ca="1">$E12*'Total CH4 prod CO2 Inj'!C10+$F12*'Total CH4 prod CO2 Inj'!T10-'Inj sep cost'!C10-'Inj sep cost'!T10</f>
        <v>#NAME?</v>
      </c>
      <c r="H12" s="19" t="e">
        <f ca="1">$E12*'Total CH4 prod CO2 Inj'!D10+$F12*'Total CH4 prod CO2 Inj'!U10-'Inj sep cost'!D10-'Inj sep cost'!U10</f>
        <v>#NAME?</v>
      </c>
      <c r="I12" s="19" t="e">
        <f ca="1">$E12*'Total CH4 prod CO2 Inj'!E10+$F12*'Total CH4 prod CO2 Inj'!V10-'Inj sep cost'!E10-'Inj sep cost'!V10</f>
        <v>#NAME?</v>
      </c>
      <c r="J12" s="19" t="e">
        <f ca="1">$E12*'Total CH4 prod CO2 Inj'!F10+$F12*'Total CH4 prod CO2 Inj'!W10-'Inj sep cost'!F10-'Inj sep cost'!W10</f>
        <v>#NAME?</v>
      </c>
      <c r="K12" s="19" t="e">
        <f ca="1">$E12*'Total CH4 prod CO2 Inj'!G10+$F12*'Total CH4 prod CO2 Inj'!X10-'Inj sep cost'!G10-'Inj sep cost'!X10</f>
        <v>#NAME?</v>
      </c>
      <c r="L12" s="19" t="e">
        <f ca="1">$E12*'Total CH4 prod CO2 Inj'!H10+$F12*'Total CH4 prod CO2 Inj'!Y10-'Inj sep cost'!H10-'Inj sep cost'!Y10</f>
        <v>#NAME?</v>
      </c>
      <c r="M12" s="19" t="e">
        <f ca="1">$E12*'Total CH4 prod CO2 Inj'!I10+$F12*'Total CH4 prod CO2 Inj'!Z10-'Inj sep cost'!I10-'Inj sep cost'!Z10</f>
        <v>#NAME?</v>
      </c>
      <c r="N12" s="19" t="e">
        <f ca="1">$E12*'Total CH4 prod CO2 Inj'!J10+$F12*'Total CH4 prod CO2 Inj'!AA10-'Inj sep cost'!J10-'Inj sep cost'!AA10</f>
        <v>#NAME?</v>
      </c>
      <c r="O12" s="19" t="e">
        <f ca="1">$E12*'Total CH4 prod CO2 Inj'!K10+$F12*'Total CH4 prod CO2 Inj'!AB10-'Inj sep cost'!K10-'Inj sep cost'!AB10</f>
        <v>#NAME?</v>
      </c>
      <c r="P12" s="19" t="e">
        <f ca="1">$E12*'Total CH4 prod CO2 Inj'!L10+$F12*'Total CH4 prod CO2 Inj'!AC10-'Inj sep cost'!L10-'Inj sep cost'!AC10</f>
        <v>#NAME?</v>
      </c>
      <c r="Q12" s="19" t="e">
        <f ca="1">$E12*'Total CH4 prod CO2 Inj'!M10+$F12*'Total CH4 prod CO2 Inj'!AD10-'Inj sep cost'!M10-'Inj sep cost'!AD10</f>
        <v>#NAME?</v>
      </c>
      <c r="R12" s="19" t="e">
        <f ca="1">$E12*'Total CH4 prod CO2 Inj'!N10+$F12*'Total CH4 prod CO2 Inj'!AE10-'Inj sep cost'!N10-'Inj sep cost'!AE10</f>
        <v>#NAME?</v>
      </c>
      <c r="S12" s="19" t="e">
        <f ca="1">$E12*'Total CH4 prod CO2 Inj'!O10+$F12*'Total CH4 prod CO2 Inj'!AF10-'Inj sep cost'!O10-'Inj sep cost'!AF10</f>
        <v>#NAME?</v>
      </c>
      <c r="T12" s="19" t="e">
        <f ca="1">$E12*'Total CH4 prod CO2 Inj'!P10+$F12*'Total CH4 prod CO2 Inj'!AG10-'Inj sep cost'!P10-'Inj sep cost'!AG10</f>
        <v>#NAME?</v>
      </c>
      <c r="U12" s="19" t="e">
        <f ca="1">$E12*'Total CH4 prod CO2 Inj'!Q10+$F12*'Total CH4 prod CO2 Inj'!AH10-'Inj sep cost'!Q10-'Inj sep cost'!AH10</f>
        <v>#NAME?</v>
      </c>
    </row>
    <row r="13" spans="1:38" x14ac:dyDescent="0.45">
      <c r="B13">
        <v>7</v>
      </c>
      <c r="C13" t="e">
        <f ca="1">_xll.RiskNormal($D$2,$E$2)</f>
        <v>#NAME?</v>
      </c>
      <c r="D13" t="e">
        <f ca="1">_xll.RiskNormal($D$3,$E$3)</f>
        <v>#NAME?</v>
      </c>
      <c r="E13" s="17" t="e">
        <f t="shared" ca="1" si="0"/>
        <v>#NAME?</v>
      </c>
      <c r="F13" s="17" t="e">
        <f t="shared" ca="1" si="1"/>
        <v>#NAME?</v>
      </c>
      <c r="G13" s="19" t="e">
        <f ca="1">$E13*'Total CH4 prod CO2 Inj'!C11+$F13*'Total CH4 prod CO2 Inj'!T11-'Inj sep cost'!C11-'Inj sep cost'!T11</f>
        <v>#NAME?</v>
      </c>
      <c r="H13" s="19" t="e">
        <f ca="1">$E13*'Total CH4 prod CO2 Inj'!D11+$F13*'Total CH4 prod CO2 Inj'!U11-'Inj sep cost'!D11-'Inj sep cost'!U11</f>
        <v>#NAME?</v>
      </c>
      <c r="I13" s="19" t="e">
        <f ca="1">$E13*'Total CH4 prod CO2 Inj'!E11+$F13*'Total CH4 prod CO2 Inj'!V11-'Inj sep cost'!E11-'Inj sep cost'!V11</f>
        <v>#NAME?</v>
      </c>
      <c r="J13" s="19" t="e">
        <f ca="1">$E13*'Total CH4 prod CO2 Inj'!F11+$F13*'Total CH4 prod CO2 Inj'!W11-'Inj sep cost'!F11-'Inj sep cost'!W11</f>
        <v>#NAME?</v>
      </c>
      <c r="K13" s="19" t="e">
        <f ca="1">$E13*'Total CH4 prod CO2 Inj'!G11+$F13*'Total CH4 prod CO2 Inj'!X11-'Inj sep cost'!G11-'Inj sep cost'!X11</f>
        <v>#NAME?</v>
      </c>
      <c r="L13" s="19" t="e">
        <f ca="1">$E13*'Total CH4 prod CO2 Inj'!H11+$F13*'Total CH4 prod CO2 Inj'!Y11-'Inj sep cost'!H11-'Inj sep cost'!Y11</f>
        <v>#NAME?</v>
      </c>
      <c r="M13" s="19" t="e">
        <f ca="1">$E13*'Total CH4 prod CO2 Inj'!I11+$F13*'Total CH4 prod CO2 Inj'!Z11-'Inj sep cost'!I11-'Inj sep cost'!Z11</f>
        <v>#NAME?</v>
      </c>
      <c r="N13" s="19" t="e">
        <f ca="1">$E13*'Total CH4 prod CO2 Inj'!J11+$F13*'Total CH4 prod CO2 Inj'!AA11-'Inj sep cost'!J11-'Inj sep cost'!AA11</f>
        <v>#NAME?</v>
      </c>
      <c r="O13" s="19" t="e">
        <f ca="1">$E13*'Total CH4 prod CO2 Inj'!K11+$F13*'Total CH4 prod CO2 Inj'!AB11-'Inj sep cost'!K11-'Inj sep cost'!AB11</f>
        <v>#NAME?</v>
      </c>
      <c r="P13" s="19" t="e">
        <f ca="1">$E13*'Total CH4 prod CO2 Inj'!L11+$F13*'Total CH4 prod CO2 Inj'!AC11-'Inj sep cost'!L11-'Inj sep cost'!AC11</f>
        <v>#NAME?</v>
      </c>
      <c r="Q13" s="19" t="e">
        <f ca="1">$E13*'Total CH4 prod CO2 Inj'!M11+$F13*'Total CH4 prod CO2 Inj'!AD11-'Inj sep cost'!M11-'Inj sep cost'!AD11</f>
        <v>#NAME?</v>
      </c>
      <c r="R13" s="19" t="e">
        <f ca="1">$E13*'Total CH4 prod CO2 Inj'!N11+$F13*'Total CH4 prod CO2 Inj'!AE11-'Inj sep cost'!N11-'Inj sep cost'!AE11</f>
        <v>#NAME?</v>
      </c>
      <c r="S13" s="19" t="e">
        <f ca="1">$E13*'Total CH4 prod CO2 Inj'!O11+$F13*'Total CH4 prod CO2 Inj'!AF11-'Inj sep cost'!O11-'Inj sep cost'!AF11</f>
        <v>#NAME?</v>
      </c>
      <c r="T13" s="19" t="e">
        <f ca="1">$E13*'Total CH4 prod CO2 Inj'!P11+$F13*'Total CH4 prod CO2 Inj'!AG11-'Inj sep cost'!P11-'Inj sep cost'!AG11</f>
        <v>#NAME?</v>
      </c>
      <c r="U13" s="19" t="e">
        <f ca="1">$E13*'Total CH4 prod CO2 Inj'!Q11+$F13*'Total CH4 prod CO2 Inj'!AH11-'Inj sep cost'!Q11-'Inj sep cost'!AH11</f>
        <v>#NAME?</v>
      </c>
    </row>
    <row r="14" spans="1:38" x14ac:dyDescent="0.45">
      <c r="B14">
        <v>8</v>
      </c>
      <c r="C14" t="e">
        <f ca="1">_xll.RiskNormal($D$2,$E$2)</f>
        <v>#NAME?</v>
      </c>
      <c r="D14" t="e">
        <f ca="1">_xll.RiskNormal($D$3,$E$3)</f>
        <v>#NAME?</v>
      </c>
      <c r="E14" s="17" t="e">
        <f t="shared" ca="1" si="0"/>
        <v>#NAME?</v>
      </c>
      <c r="F14" s="17" t="e">
        <f t="shared" ca="1" si="1"/>
        <v>#NAME?</v>
      </c>
      <c r="G14" s="19" t="e">
        <f ca="1">$E14*'Total CH4 prod CO2 Inj'!C12+$F14*'Total CH4 prod CO2 Inj'!T12-'Inj sep cost'!C12-'Inj sep cost'!T12</f>
        <v>#NAME?</v>
      </c>
      <c r="H14" s="19" t="e">
        <f ca="1">$E14*'Total CH4 prod CO2 Inj'!D12+$F14*'Total CH4 prod CO2 Inj'!U12-'Inj sep cost'!D12-'Inj sep cost'!U12</f>
        <v>#NAME?</v>
      </c>
      <c r="I14" s="19" t="e">
        <f ca="1">$E14*'Total CH4 prod CO2 Inj'!E12+$F14*'Total CH4 prod CO2 Inj'!V12-'Inj sep cost'!E12-'Inj sep cost'!V12</f>
        <v>#NAME?</v>
      </c>
      <c r="J14" s="19" t="e">
        <f ca="1">$E14*'Total CH4 prod CO2 Inj'!F12+$F14*'Total CH4 prod CO2 Inj'!W12-'Inj sep cost'!F12-'Inj sep cost'!W12</f>
        <v>#NAME?</v>
      </c>
      <c r="K14" s="19" t="e">
        <f ca="1">$E14*'Total CH4 prod CO2 Inj'!G12+$F14*'Total CH4 prod CO2 Inj'!X12-'Inj sep cost'!G12-'Inj sep cost'!X12</f>
        <v>#NAME?</v>
      </c>
      <c r="L14" s="19" t="e">
        <f ca="1">$E14*'Total CH4 prod CO2 Inj'!H12+$F14*'Total CH4 prod CO2 Inj'!Y12-'Inj sep cost'!H12-'Inj sep cost'!Y12</f>
        <v>#NAME?</v>
      </c>
      <c r="M14" s="19" t="e">
        <f ca="1">$E14*'Total CH4 prod CO2 Inj'!I12+$F14*'Total CH4 prod CO2 Inj'!Z12-'Inj sep cost'!I12-'Inj sep cost'!Z12</f>
        <v>#NAME?</v>
      </c>
      <c r="N14" s="19" t="e">
        <f ca="1">$E14*'Total CH4 prod CO2 Inj'!J12+$F14*'Total CH4 prod CO2 Inj'!AA12-'Inj sep cost'!J12-'Inj sep cost'!AA12</f>
        <v>#NAME?</v>
      </c>
      <c r="O14" s="19" t="e">
        <f ca="1">$E14*'Total CH4 prod CO2 Inj'!K12+$F14*'Total CH4 prod CO2 Inj'!AB12-'Inj sep cost'!K12-'Inj sep cost'!AB12</f>
        <v>#NAME?</v>
      </c>
      <c r="P14" s="19" t="e">
        <f ca="1">$E14*'Total CH4 prod CO2 Inj'!L12+$F14*'Total CH4 prod CO2 Inj'!AC12-'Inj sep cost'!L12-'Inj sep cost'!AC12</f>
        <v>#NAME?</v>
      </c>
      <c r="Q14" s="19" t="e">
        <f ca="1">$E14*'Total CH4 prod CO2 Inj'!M12+$F14*'Total CH4 prod CO2 Inj'!AD12-'Inj sep cost'!M12-'Inj sep cost'!AD12</f>
        <v>#NAME?</v>
      </c>
      <c r="R14" s="19" t="e">
        <f ca="1">$E14*'Total CH4 prod CO2 Inj'!N12+$F14*'Total CH4 prod CO2 Inj'!AE12-'Inj sep cost'!N12-'Inj sep cost'!AE12</f>
        <v>#NAME?</v>
      </c>
      <c r="S14" s="19" t="e">
        <f ca="1">$E14*'Total CH4 prod CO2 Inj'!O12+$F14*'Total CH4 prod CO2 Inj'!AF12-'Inj sep cost'!O12-'Inj sep cost'!AF12</f>
        <v>#NAME?</v>
      </c>
      <c r="T14" s="19" t="e">
        <f ca="1">$E14*'Total CH4 prod CO2 Inj'!P12+$F14*'Total CH4 prod CO2 Inj'!AG12-'Inj sep cost'!P12-'Inj sep cost'!AG12</f>
        <v>#NAME?</v>
      </c>
      <c r="U14" s="19" t="e">
        <f ca="1">$E14*'Total CH4 prod CO2 Inj'!Q12+$F14*'Total CH4 prod CO2 Inj'!AH12-'Inj sep cost'!Q12-'Inj sep cost'!AH12</f>
        <v>#NAME?</v>
      </c>
    </row>
    <row r="15" spans="1:38" x14ac:dyDescent="0.45">
      <c r="B15">
        <v>9</v>
      </c>
      <c r="C15" t="e">
        <f ca="1">_xll.RiskNormal($D$2,$E$2)</f>
        <v>#NAME?</v>
      </c>
      <c r="D15" t="e">
        <f ca="1">_xll.RiskNormal($D$3,$E$3)</f>
        <v>#NAME?</v>
      </c>
      <c r="E15" s="17" t="e">
        <f t="shared" ca="1" si="0"/>
        <v>#NAME?</v>
      </c>
      <c r="F15" s="17" t="e">
        <f t="shared" ca="1" si="1"/>
        <v>#NAME?</v>
      </c>
      <c r="G15" s="19" t="e">
        <f ca="1">$E15*'Total CH4 prod CO2 Inj'!C13+$F15*'Total CH4 prod CO2 Inj'!T13-'Inj sep cost'!C13-'Inj sep cost'!T13</f>
        <v>#NAME?</v>
      </c>
      <c r="H15" s="19" t="e">
        <f ca="1">$E15*'Total CH4 prod CO2 Inj'!D13+$F15*'Total CH4 prod CO2 Inj'!U13-'Inj sep cost'!D13-'Inj sep cost'!U13</f>
        <v>#NAME?</v>
      </c>
      <c r="I15" s="19" t="e">
        <f ca="1">$E15*'Total CH4 prod CO2 Inj'!E13+$F15*'Total CH4 prod CO2 Inj'!V13-'Inj sep cost'!E13-'Inj sep cost'!V13</f>
        <v>#NAME?</v>
      </c>
      <c r="J15" s="19" t="e">
        <f ca="1">$E15*'Total CH4 prod CO2 Inj'!F13+$F15*'Total CH4 prod CO2 Inj'!W13-'Inj sep cost'!F13-'Inj sep cost'!W13</f>
        <v>#NAME?</v>
      </c>
      <c r="K15" s="19" t="e">
        <f ca="1">$E15*'Total CH4 prod CO2 Inj'!G13+$F15*'Total CH4 prod CO2 Inj'!X13-'Inj sep cost'!G13-'Inj sep cost'!X13</f>
        <v>#NAME?</v>
      </c>
      <c r="L15" s="19" t="e">
        <f ca="1">$E15*'Total CH4 prod CO2 Inj'!H13+$F15*'Total CH4 prod CO2 Inj'!Y13-'Inj sep cost'!H13-'Inj sep cost'!Y13</f>
        <v>#NAME?</v>
      </c>
      <c r="M15" s="19" t="e">
        <f ca="1">$E15*'Total CH4 prod CO2 Inj'!I13+$F15*'Total CH4 prod CO2 Inj'!Z13-'Inj sep cost'!I13-'Inj sep cost'!Z13</f>
        <v>#NAME?</v>
      </c>
      <c r="N15" s="19" t="e">
        <f ca="1">$E15*'Total CH4 prod CO2 Inj'!J13+$F15*'Total CH4 prod CO2 Inj'!AA13-'Inj sep cost'!J13-'Inj sep cost'!AA13</f>
        <v>#NAME?</v>
      </c>
      <c r="O15" s="19" t="e">
        <f ca="1">$E15*'Total CH4 prod CO2 Inj'!K13+$F15*'Total CH4 prod CO2 Inj'!AB13-'Inj sep cost'!K13-'Inj sep cost'!AB13</f>
        <v>#NAME?</v>
      </c>
      <c r="P15" s="19" t="e">
        <f ca="1">$E15*'Total CH4 prod CO2 Inj'!L13+$F15*'Total CH4 prod CO2 Inj'!AC13-'Inj sep cost'!L13-'Inj sep cost'!AC13</f>
        <v>#NAME?</v>
      </c>
      <c r="Q15" s="19" t="e">
        <f ca="1">$E15*'Total CH4 prod CO2 Inj'!M13+$F15*'Total CH4 prod CO2 Inj'!AD13-'Inj sep cost'!M13-'Inj sep cost'!AD13</f>
        <v>#NAME?</v>
      </c>
      <c r="R15" s="19" t="e">
        <f ca="1">$E15*'Total CH4 prod CO2 Inj'!N13+$F15*'Total CH4 prod CO2 Inj'!AE13-'Inj sep cost'!N13-'Inj sep cost'!AE13</f>
        <v>#NAME?</v>
      </c>
      <c r="S15" s="19" t="e">
        <f ca="1">$E15*'Total CH4 prod CO2 Inj'!O13+$F15*'Total CH4 prod CO2 Inj'!AF13-'Inj sep cost'!O13-'Inj sep cost'!AF13</f>
        <v>#NAME?</v>
      </c>
      <c r="T15" s="19" t="e">
        <f ca="1">$E15*'Total CH4 prod CO2 Inj'!P13+$F15*'Total CH4 prod CO2 Inj'!AG13-'Inj sep cost'!P13-'Inj sep cost'!AG13</f>
        <v>#NAME?</v>
      </c>
      <c r="U15" s="19" t="e">
        <f ca="1">$E15*'Total CH4 prod CO2 Inj'!Q13+$F15*'Total CH4 prod CO2 Inj'!AH13-'Inj sep cost'!Q13-'Inj sep cost'!AH13</f>
        <v>#NAME?</v>
      </c>
    </row>
    <row r="16" spans="1:38" x14ac:dyDescent="0.45">
      <c r="B16">
        <v>10</v>
      </c>
      <c r="C16" t="e">
        <f ca="1">_xll.RiskNormal($D$2,$E$2)</f>
        <v>#NAME?</v>
      </c>
      <c r="D16" t="e">
        <f ca="1">_xll.RiskNormal($D$3,$E$3)</f>
        <v>#NAME?</v>
      </c>
      <c r="E16" s="17" t="e">
        <f t="shared" ca="1" si="0"/>
        <v>#NAME?</v>
      </c>
      <c r="F16" s="17" t="e">
        <f t="shared" ca="1" si="1"/>
        <v>#NAME?</v>
      </c>
      <c r="G16" s="19" t="e">
        <f ca="1">$E16*'Total CH4 prod CO2 Inj'!C14+$F16*'Total CH4 prod CO2 Inj'!T14-'Inj sep cost'!C14-'Inj sep cost'!T14</f>
        <v>#NAME?</v>
      </c>
      <c r="H16" s="19" t="e">
        <f ca="1">$E16*'Total CH4 prod CO2 Inj'!D14+$F16*'Total CH4 prod CO2 Inj'!U14-'Inj sep cost'!D14-'Inj sep cost'!U14</f>
        <v>#NAME?</v>
      </c>
      <c r="I16" s="19" t="e">
        <f ca="1">$E16*'Total CH4 prod CO2 Inj'!E14+$F16*'Total CH4 prod CO2 Inj'!V14-'Inj sep cost'!E14-'Inj sep cost'!V14</f>
        <v>#NAME?</v>
      </c>
      <c r="J16" s="19" t="e">
        <f ca="1">$E16*'Total CH4 prod CO2 Inj'!F14+$F16*'Total CH4 prod CO2 Inj'!W14-'Inj sep cost'!F14-'Inj sep cost'!W14</f>
        <v>#NAME?</v>
      </c>
      <c r="K16" s="19" t="e">
        <f ca="1">$E16*'Total CH4 prod CO2 Inj'!G14+$F16*'Total CH4 prod CO2 Inj'!X14-'Inj sep cost'!G14-'Inj sep cost'!X14</f>
        <v>#NAME?</v>
      </c>
      <c r="L16" s="19" t="e">
        <f ca="1">$E16*'Total CH4 prod CO2 Inj'!H14+$F16*'Total CH4 prod CO2 Inj'!Y14-'Inj sep cost'!H14-'Inj sep cost'!Y14</f>
        <v>#NAME?</v>
      </c>
      <c r="M16" s="19" t="e">
        <f ca="1">$E16*'Total CH4 prod CO2 Inj'!I14+$F16*'Total CH4 prod CO2 Inj'!Z14-'Inj sep cost'!I14-'Inj sep cost'!Z14</f>
        <v>#NAME?</v>
      </c>
      <c r="N16" s="19" t="e">
        <f ca="1">$E16*'Total CH4 prod CO2 Inj'!J14+$F16*'Total CH4 prod CO2 Inj'!AA14-'Inj sep cost'!J14-'Inj sep cost'!AA14</f>
        <v>#NAME?</v>
      </c>
      <c r="O16" s="19" t="e">
        <f ca="1">$E16*'Total CH4 prod CO2 Inj'!K14+$F16*'Total CH4 prod CO2 Inj'!AB14-'Inj sep cost'!K14-'Inj sep cost'!AB14</f>
        <v>#NAME?</v>
      </c>
      <c r="P16" s="19" t="e">
        <f ca="1">$E16*'Total CH4 prod CO2 Inj'!L14+$F16*'Total CH4 prod CO2 Inj'!AC14-'Inj sep cost'!L14-'Inj sep cost'!AC14</f>
        <v>#NAME?</v>
      </c>
      <c r="Q16" s="19" t="e">
        <f ca="1">$E16*'Total CH4 prod CO2 Inj'!M14+$F16*'Total CH4 prod CO2 Inj'!AD14-'Inj sep cost'!M14-'Inj sep cost'!AD14</f>
        <v>#NAME?</v>
      </c>
      <c r="R16" s="19" t="e">
        <f ca="1">$E16*'Total CH4 prod CO2 Inj'!N14+$F16*'Total CH4 prod CO2 Inj'!AE14-'Inj sep cost'!N14-'Inj sep cost'!AE14</f>
        <v>#NAME?</v>
      </c>
      <c r="S16" s="19" t="e">
        <f ca="1">$E16*'Total CH4 prod CO2 Inj'!O14+$F16*'Total CH4 prod CO2 Inj'!AF14-'Inj sep cost'!O14-'Inj sep cost'!AF14</f>
        <v>#NAME?</v>
      </c>
      <c r="T16" s="19" t="e">
        <f ca="1">$E16*'Total CH4 prod CO2 Inj'!P14+$F16*'Total CH4 prod CO2 Inj'!AG14-'Inj sep cost'!P14-'Inj sep cost'!AG14</f>
        <v>#NAME?</v>
      </c>
      <c r="U16" s="19" t="e">
        <f ca="1">$E16*'Total CH4 prod CO2 Inj'!Q14+$F16*'Total CH4 prod CO2 Inj'!AH14-'Inj sep cost'!Q14-'Inj sep cost'!AH14</f>
        <v>#NAME?</v>
      </c>
    </row>
    <row r="17" spans="2:21" x14ac:dyDescent="0.45">
      <c r="B17">
        <v>11</v>
      </c>
      <c r="C17" t="e">
        <f ca="1">_xll.RiskNormal($D$2,$E$2)</f>
        <v>#NAME?</v>
      </c>
      <c r="D17" t="e">
        <f ca="1">_xll.RiskNormal($D$3,$E$3)</f>
        <v>#NAME?</v>
      </c>
      <c r="E17" s="17" t="e">
        <f t="shared" ca="1" si="0"/>
        <v>#NAME?</v>
      </c>
      <c r="F17" s="17" t="e">
        <f t="shared" ca="1" si="1"/>
        <v>#NAME?</v>
      </c>
      <c r="G17" s="19" t="e">
        <f ca="1">$E17*'Total CH4 prod CO2 Inj'!C15+$F17*'Total CH4 prod CO2 Inj'!T15-'Inj sep cost'!C15-'Inj sep cost'!T15</f>
        <v>#NAME?</v>
      </c>
      <c r="H17" s="19" t="e">
        <f ca="1">$E17*'Total CH4 prod CO2 Inj'!D15+$F17*'Total CH4 prod CO2 Inj'!U15-'Inj sep cost'!D15-'Inj sep cost'!U15</f>
        <v>#NAME?</v>
      </c>
      <c r="I17" s="19" t="e">
        <f ca="1">$E17*'Total CH4 prod CO2 Inj'!E15+$F17*'Total CH4 prod CO2 Inj'!V15-'Inj sep cost'!E15-'Inj sep cost'!V15</f>
        <v>#NAME?</v>
      </c>
      <c r="J17" s="19" t="e">
        <f ca="1">$E17*'Total CH4 prod CO2 Inj'!F15+$F17*'Total CH4 prod CO2 Inj'!W15-'Inj sep cost'!F15-'Inj sep cost'!W15</f>
        <v>#NAME?</v>
      </c>
      <c r="K17" s="19" t="e">
        <f ca="1">$E17*'Total CH4 prod CO2 Inj'!G15+$F17*'Total CH4 prod CO2 Inj'!X15-'Inj sep cost'!G15-'Inj sep cost'!X15</f>
        <v>#NAME?</v>
      </c>
      <c r="L17" s="19" t="e">
        <f ca="1">$E17*'Total CH4 prod CO2 Inj'!H15+$F17*'Total CH4 prod CO2 Inj'!Y15-'Inj sep cost'!H15-'Inj sep cost'!Y15</f>
        <v>#NAME?</v>
      </c>
      <c r="M17" s="19" t="e">
        <f ca="1">$E17*'Total CH4 prod CO2 Inj'!I15+$F17*'Total CH4 prod CO2 Inj'!Z15-'Inj sep cost'!I15-'Inj sep cost'!Z15</f>
        <v>#NAME?</v>
      </c>
      <c r="N17" s="19" t="e">
        <f ca="1">$E17*'Total CH4 prod CO2 Inj'!J15+$F17*'Total CH4 prod CO2 Inj'!AA15-'Inj sep cost'!J15-'Inj sep cost'!AA15</f>
        <v>#NAME?</v>
      </c>
      <c r="O17" s="19" t="e">
        <f ca="1">$E17*'Total CH4 prod CO2 Inj'!K15+$F17*'Total CH4 prod CO2 Inj'!AB15-'Inj sep cost'!K15-'Inj sep cost'!AB15</f>
        <v>#NAME?</v>
      </c>
      <c r="P17" s="19" t="e">
        <f ca="1">$E17*'Total CH4 prod CO2 Inj'!L15+$F17*'Total CH4 prod CO2 Inj'!AC15-'Inj sep cost'!L15-'Inj sep cost'!AC15</f>
        <v>#NAME?</v>
      </c>
      <c r="Q17" s="19" t="e">
        <f ca="1">$E17*'Total CH4 prod CO2 Inj'!M15+$F17*'Total CH4 prod CO2 Inj'!AD15-'Inj sep cost'!M15-'Inj sep cost'!AD15</f>
        <v>#NAME?</v>
      </c>
      <c r="R17" s="19" t="e">
        <f ca="1">$E17*'Total CH4 prod CO2 Inj'!N15+$F17*'Total CH4 prod CO2 Inj'!AE15-'Inj sep cost'!N15-'Inj sep cost'!AE15</f>
        <v>#NAME?</v>
      </c>
      <c r="S17" s="19" t="e">
        <f ca="1">$E17*'Total CH4 prod CO2 Inj'!O15+$F17*'Total CH4 prod CO2 Inj'!AF15-'Inj sep cost'!O15-'Inj sep cost'!AF15</f>
        <v>#NAME?</v>
      </c>
      <c r="T17" s="19" t="e">
        <f ca="1">$E17*'Total CH4 prod CO2 Inj'!P15+$F17*'Total CH4 prod CO2 Inj'!AG15-'Inj sep cost'!P15-'Inj sep cost'!AG15</f>
        <v>#NAME?</v>
      </c>
      <c r="U17" s="19" t="e">
        <f ca="1">$E17*'Total CH4 prod CO2 Inj'!Q15+$F17*'Total CH4 prod CO2 Inj'!AH15-'Inj sep cost'!Q15-'Inj sep cost'!AH15</f>
        <v>#NAME?</v>
      </c>
    </row>
    <row r="18" spans="2:21" x14ac:dyDescent="0.45">
      <c r="B18">
        <v>12</v>
      </c>
      <c r="C18" t="e">
        <f ca="1">_xll.RiskNormal($D$2,$E$2)</f>
        <v>#NAME?</v>
      </c>
      <c r="D18" t="e">
        <f ca="1">_xll.RiskNormal($D$3,$E$3)</f>
        <v>#NAME?</v>
      </c>
      <c r="E18" s="17" t="e">
        <f t="shared" ca="1" si="0"/>
        <v>#NAME?</v>
      </c>
      <c r="F18" s="17" t="e">
        <f t="shared" ca="1" si="1"/>
        <v>#NAME?</v>
      </c>
      <c r="G18" s="19" t="e">
        <f ca="1">$E18*'Total CH4 prod CO2 Inj'!C16+$F18*'Total CH4 prod CO2 Inj'!T16-'Inj sep cost'!C16-'Inj sep cost'!T16</f>
        <v>#NAME?</v>
      </c>
      <c r="H18" s="19" t="e">
        <f ca="1">$E18*'Total CH4 prod CO2 Inj'!D16+$F18*'Total CH4 prod CO2 Inj'!U16-'Inj sep cost'!D16-'Inj sep cost'!U16</f>
        <v>#NAME?</v>
      </c>
      <c r="I18" s="19" t="e">
        <f ca="1">$E18*'Total CH4 prod CO2 Inj'!E16+$F18*'Total CH4 prod CO2 Inj'!V16-'Inj sep cost'!E16-'Inj sep cost'!V16</f>
        <v>#NAME?</v>
      </c>
      <c r="J18" s="19" t="e">
        <f ca="1">$E18*'Total CH4 prod CO2 Inj'!F16+$F18*'Total CH4 prod CO2 Inj'!W16-'Inj sep cost'!F16-'Inj sep cost'!W16</f>
        <v>#NAME?</v>
      </c>
      <c r="K18" s="19" t="e">
        <f ca="1">$E18*'Total CH4 prod CO2 Inj'!G16+$F18*'Total CH4 prod CO2 Inj'!X16-'Inj sep cost'!G16-'Inj sep cost'!X16</f>
        <v>#NAME?</v>
      </c>
      <c r="L18" s="19" t="e">
        <f ca="1">$E18*'Total CH4 prod CO2 Inj'!H16+$F18*'Total CH4 prod CO2 Inj'!Y16-'Inj sep cost'!H16-'Inj sep cost'!Y16</f>
        <v>#NAME?</v>
      </c>
      <c r="M18" s="19" t="e">
        <f ca="1">$E18*'Total CH4 prod CO2 Inj'!I16+$F18*'Total CH4 prod CO2 Inj'!Z16-'Inj sep cost'!I16-'Inj sep cost'!Z16</f>
        <v>#NAME?</v>
      </c>
      <c r="N18" s="19" t="e">
        <f ca="1">$E18*'Total CH4 prod CO2 Inj'!J16+$F18*'Total CH4 prod CO2 Inj'!AA16-'Inj sep cost'!J16-'Inj sep cost'!AA16</f>
        <v>#NAME?</v>
      </c>
      <c r="O18" s="19" t="e">
        <f ca="1">$E18*'Total CH4 prod CO2 Inj'!K16+$F18*'Total CH4 prod CO2 Inj'!AB16-'Inj sep cost'!K16-'Inj sep cost'!AB16</f>
        <v>#NAME?</v>
      </c>
      <c r="P18" s="19" t="e">
        <f ca="1">$E18*'Total CH4 prod CO2 Inj'!L16+$F18*'Total CH4 prod CO2 Inj'!AC16-'Inj sep cost'!L16-'Inj sep cost'!AC16</f>
        <v>#NAME?</v>
      </c>
      <c r="Q18" s="19" t="e">
        <f ca="1">$E18*'Total CH4 prod CO2 Inj'!M16+$F18*'Total CH4 prod CO2 Inj'!AD16-'Inj sep cost'!M16-'Inj sep cost'!AD16</f>
        <v>#NAME?</v>
      </c>
      <c r="R18" s="19" t="e">
        <f ca="1">$E18*'Total CH4 prod CO2 Inj'!N16+$F18*'Total CH4 prod CO2 Inj'!AE16-'Inj sep cost'!N16-'Inj sep cost'!AE16</f>
        <v>#NAME?</v>
      </c>
      <c r="S18" s="19" t="e">
        <f ca="1">$E18*'Total CH4 prod CO2 Inj'!O16+$F18*'Total CH4 prod CO2 Inj'!AF16-'Inj sep cost'!O16-'Inj sep cost'!AF16</f>
        <v>#NAME?</v>
      </c>
      <c r="T18" s="19" t="e">
        <f ca="1">$E18*'Total CH4 prod CO2 Inj'!P16+$F18*'Total CH4 prod CO2 Inj'!AG16-'Inj sep cost'!P16-'Inj sep cost'!AG16</f>
        <v>#NAME?</v>
      </c>
      <c r="U18" s="19" t="e">
        <f ca="1">$E18*'Total CH4 prod CO2 Inj'!Q16+$F18*'Total CH4 prod CO2 Inj'!AH16-'Inj sep cost'!Q16-'Inj sep cost'!AH16</f>
        <v>#NAME?</v>
      </c>
    </row>
    <row r="19" spans="2:21" x14ac:dyDescent="0.45">
      <c r="B19">
        <v>13</v>
      </c>
      <c r="C19" t="e">
        <f ca="1">_xll.RiskNormal($D$2,$E$2)</f>
        <v>#NAME?</v>
      </c>
      <c r="D19" t="e">
        <f ca="1">_xll.RiskNormal($D$3,$E$3)</f>
        <v>#NAME?</v>
      </c>
      <c r="E19" s="17" t="e">
        <f t="shared" ca="1" si="0"/>
        <v>#NAME?</v>
      </c>
      <c r="F19" s="17" t="e">
        <f t="shared" ca="1" si="1"/>
        <v>#NAME?</v>
      </c>
      <c r="G19" s="19" t="e">
        <f ca="1">$E19*'Total CH4 prod CO2 Inj'!C17+$F19*'Total CH4 prod CO2 Inj'!T17-'Inj sep cost'!C17-'Inj sep cost'!T17</f>
        <v>#NAME?</v>
      </c>
      <c r="H19" s="19" t="e">
        <f ca="1">$E19*'Total CH4 prod CO2 Inj'!D17+$F19*'Total CH4 prod CO2 Inj'!U17-'Inj sep cost'!D17-'Inj sep cost'!U17</f>
        <v>#NAME?</v>
      </c>
      <c r="I19" s="19" t="e">
        <f ca="1">$E19*'Total CH4 prod CO2 Inj'!E17+$F19*'Total CH4 prod CO2 Inj'!V17-'Inj sep cost'!E17-'Inj sep cost'!V17</f>
        <v>#NAME?</v>
      </c>
      <c r="J19" s="19" t="e">
        <f ca="1">$E19*'Total CH4 prod CO2 Inj'!F17+$F19*'Total CH4 prod CO2 Inj'!W17-'Inj sep cost'!F17-'Inj sep cost'!W17</f>
        <v>#NAME?</v>
      </c>
      <c r="K19" s="19" t="e">
        <f ca="1">$E19*'Total CH4 prod CO2 Inj'!G17+$F19*'Total CH4 prod CO2 Inj'!X17-'Inj sep cost'!G17-'Inj sep cost'!X17</f>
        <v>#NAME?</v>
      </c>
      <c r="L19" s="19" t="e">
        <f ca="1">$E19*'Total CH4 prod CO2 Inj'!H17+$F19*'Total CH4 prod CO2 Inj'!Y17-'Inj sep cost'!H17-'Inj sep cost'!Y17</f>
        <v>#NAME?</v>
      </c>
      <c r="M19" s="19" t="e">
        <f ca="1">$E19*'Total CH4 prod CO2 Inj'!I17+$F19*'Total CH4 prod CO2 Inj'!Z17-'Inj sep cost'!I17-'Inj sep cost'!Z17</f>
        <v>#NAME?</v>
      </c>
      <c r="N19" s="19" t="e">
        <f ca="1">$E19*'Total CH4 prod CO2 Inj'!J17+$F19*'Total CH4 prod CO2 Inj'!AA17-'Inj sep cost'!J17-'Inj sep cost'!AA17</f>
        <v>#NAME?</v>
      </c>
      <c r="O19" s="19" t="e">
        <f ca="1">$E19*'Total CH4 prod CO2 Inj'!K17+$F19*'Total CH4 prod CO2 Inj'!AB17-'Inj sep cost'!K17-'Inj sep cost'!AB17</f>
        <v>#NAME?</v>
      </c>
      <c r="P19" s="19" t="e">
        <f ca="1">$E19*'Total CH4 prod CO2 Inj'!L17+$F19*'Total CH4 prod CO2 Inj'!AC17-'Inj sep cost'!L17-'Inj sep cost'!AC17</f>
        <v>#NAME?</v>
      </c>
      <c r="Q19" s="19" t="e">
        <f ca="1">$E19*'Total CH4 prod CO2 Inj'!M17+$F19*'Total CH4 prod CO2 Inj'!AD17-'Inj sep cost'!M17-'Inj sep cost'!AD17</f>
        <v>#NAME?</v>
      </c>
      <c r="R19" s="19" t="e">
        <f ca="1">$E19*'Total CH4 prod CO2 Inj'!N17+$F19*'Total CH4 prod CO2 Inj'!AE17-'Inj sep cost'!N17-'Inj sep cost'!AE17</f>
        <v>#NAME?</v>
      </c>
      <c r="S19" s="19" t="e">
        <f ca="1">$E19*'Total CH4 prod CO2 Inj'!O17+$F19*'Total CH4 prod CO2 Inj'!AF17-'Inj sep cost'!O17-'Inj sep cost'!AF17</f>
        <v>#NAME?</v>
      </c>
      <c r="T19" s="19" t="e">
        <f ca="1">$E19*'Total CH4 prod CO2 Inj'!P17+$F19*'Total CH4 prod CO2 Inj'!AG17-'Inj sep cost'!P17-'Inj sep cost'!AG17</f>
        <v>#NAME?</v>
      </c>
      <c r="U19" s="19" t="e">
        <f ca="1">$E19*'Total CH4 prod CO2 Inj'!Q17+$F19*'Total CH4 prod CO2 Inj'!AH17-'Inj sep cost'!Q17-'Inj sep cost'!AH17</f>
        <v>#NAME?</v>
      </c>
    </row>
    <row r="20" spans="2:21" x14ac:dyDescent="0.45">
      <c r="B20">
        <v>14</v>
      </c>
      <c r="C20" t="e">
        <f ca="1">_xll.RiskNormal($D$2,$E$2)</f>
        <v>#NAME?</v>
      </c>
      <c r="D20" t="e">
        <f ca="1">_xll.RiskNormal($D$3,$E$3)</f>
        <v>#NAME?</v>
      </c>
      <c r="E20" s="17" t="e">
        <f t="shared" ca="1" si="0"/>
        <v>#NAME?</v>
      </c>
      <c r="F20" s="17" t="e">
        <f t="shared" ca="1" si="1"/>
        <v>#NAME?</v>
      </c>
      <c r="G20" s="19" t="e">
        <f ca="1">$E20*'Total CH4 prod CO2 Inj'!C18+$F20*'Total CH4 prod CO2 Inj'!T18-'Inj sep cost'!C18-'Inj sep cost'!T18</f>
        <v>#NAME?</v>
      </c>
      <c r="H20" s="19" t="e">
        <f ca="1">$E20*'Total CH4 prod CO2 Inj'!D18+$F20*'Total CH4 prod CO2 Inj'!U18-'Inj sep cost'!D18-'Inj sep cost'!U18</f>
        <v>#NAME?</v>
      </c>
      <c r="I20" s="19" t="e">
        <f ca="1">$E20*'Total CH4 prod CO2 Inj'!E18+$F20*'Total CH4 prod CO2 Inj'!V18-'Inj sep cost'!E18-'Inj sep cost'!V18</f>
        <v>#NAME?</v>
      </c>
      <c r="J20" s="19" t="e">
        <f ca="1">$E20*'Total CH4 prod CO2 Inj'!F18+$F20*'Total CH4 prod CO2 Inj'!W18-'Inj sep cost'!F18-'Inj sep cost'!W18</f>
        <v>#NAME?</v>
      </c>
      <c r="K20" s="19" t="e">
        <f ca="1">$E20*'Total CH4 prod CO2 Inj'!G18+$F20*'Total CH4 prod CO2 Inj'!X18-'Inj sep cost'!G18-'Inj sep cost'!X18</f>
        <v>#NAME?</v>
      </c>
      <c r="L20" s="19" t="e">
        <f ca="1">$E20*'Total CH4 prod CO2 Inj'!H18+$F20*'Total CH4 prod CO2 Inj'!Y18-'Inj sep cost'!H18-'Inj sep cost'!Y18</f>
        <v>#NAME?</v>
      </c>
      <c r="M20" s="19" t="e">
        <f ca="1">$E20*'Total CH4 prod CO2 Inj'!I18+$F20*'Total CH4 prod CO2 Inj'!Z18-'Inj sep cost'!I18-'Inj sep cost'!Z18</f>
        <v>#NAME?</v>
      </c>
      <c r="N20" s="19" t="e">
        <f ca="1">$E20*'Total CH4 prod CO2 Inj'!J18+$F20*'Total CH4 prod CO2 Inj'!AA18-'Inj sep cost'!J18-'Inj sep cost'!AA18</f>
        <v>#NAME?</v>
      </c>
      <c r="O20" s="19" t="e">
        <f ca="1">$E20*'Total CH4 prod CO2 Inj'!K18+$F20*'Total CH4 prod CO2 Inj'!AB18-'Inj sep cost'!K18-'Inj sep cost'!AB18</f>
        <v>#NAME?</v>
      </c>
      <c r="P20" s="19" t="e">
        <f ca="1">$E20*'Total CH4 prod CO2 Inj'!L18+$F20*'Total CH4 prod CO2 Inj'!AC18-'Inj sep cost'!L18-'Inj sep cost'!AC18</f>
        <v>#NAME?</v>
      </c>
      <c r="Q20" s="19" t="e">
        <f ca="1">$E20*'Total CH4 prod CO2 Inj'!M18+$F20*'Total CH4 prod CO2 Inj'!AD18-'Inj sep cost'!M18-'Inj sep cost'!AD18</f>
        <v>#NAME?</v>
      </c>
      <c r="R20" s="19" t="e">
        <f ca="1">$E20*'Total CH4 prod CO2 Inj'!N18+$F20*'Total CH4 prod CO2 Inj'!AE18-'Inj sep cost'!N18-'Inj sep cost'!AE18</f>
        <v>#NAME?</v>
      </c>
      <c r="S20" s="19" t="e">
        <f ca="1">$E20*'Total CH4 prod CO2 Inj'!O18+$F20*'Total CH4 prod CO2 Inj'!AF18-'Inj sep cost'!O18-'Inj sep cost'!AF18</f>
        <v>#NAME?</v>
      </c>
      <c r="T20" s="19" t="e">
        <f ca="1">$E20*'Total CH4 prod CO2 Inj'!P18+$F20*'Total CH4 prod CO2 Inj'!AG18-'Inj sep cost'!P18-'Inj sep cost'!AG18</f>
        <v>#NAME?</v>
      </c>
      <c r="U20" s="19" t="e">
        <f ca="1">$E20*'Total CH4 prod CO2 Inj'!Q18+$F20*'Total CH4 prod CO2 Inj'!AH18-'Inj sep cost'!Q18-'Inj sep cost'!AH18</f>
        <v>#NAME?</v>
      </c>
    </row>
    <row r="21" spans="2:21" x14ac:dyDescent="0.45">
      <c r="B21">
        <v>15</v>
      </c>
      <c r="C21" t="e">
        <f ca="1">_xll.RiskNormal($D$2,$E$2)</f>
        <v>#NAME?</v>
      </c>
      <c r="D21" t="e">
        <f ca="1">_xll.RiskNormal($D$3,$E$3)</f>
        <v>#NAME?</v>
      </c>
      <c r="E21" s="17" t="e">
        <f t="shared" ca="1" si="0"/>
        <v>#NAME?</v>
      </c>
      <c r="F21" s="17" t="e">
        <f t="shared" ca="1" si="1"/>
        <v>#NAME?</v>
      </c>
      <c r="G21" s="19" t="e">
        <f ca="1">$E21*'Total CH4 prod CO2 Inj'!C19+$F21*'Total CH4 prod CO2 Inj'!T19-'Inj sep cost'!C19-'Inj sep cost'!T19</f>
        <v>#NAME?</v>
      </c>
      <c r="H21" s="19" t="e">
        <f ca="1">$E21*'Total CH4 prod CO2 Inj'!D19+$F21*'Total CH4 prod CO2 Inj'!U19-'Inj sep cost'!D19-'Inj sep cost'!U19</f>
        <v>#NAME?</v>
      </c>
      <c r="I21" s="19" t="e">
        <f ca="1">$E21*'Total CH4 prod CO2 Inj'!E19+$F21*'Total CH4 prod CO2 Inj'!V19-'Inj sep cost'!E19-'Inj sep cost'!V19</f>
        <v>#NAME?</v>
      </c>
      <c r="J21" s="19" t="e">
        <f ca="1">$E21*'Total CH4 prod CO2 Inj'!F19+$F21*'Total CH4 prod CO2 Inj'!W19-'Inj sep cost'!F19-'Inj sep cost'!W19</f>
        <v>#NAME?</v>
      </c>
      <c r="K21" s="19" t="e">
        <f ca="1">$E21*'Total CH4 prod CO2 Inj'!G19+$F21*'Total CH4 prod CO2 Inj'!X19-'Inj sep cost'!G19-'Inj sep cost'!X19</f>
        <v>#NAME?</v>
      </c>
      <c r="L21" s="19" t="e">
        <f ca="1">$E21*'Total CH4 prod CO2 Inj'!H19+$F21*'Total CH4 prod CO2 Inj'!Y19-'Inj sep cost'!H19-'Inj sep cost'!Y19</f>
        <v>#NAME?</v>
      </c>
      <c r="M21" s="19" t="e">
        <f ca="1">$E21*'Total CH4 prod CO2 Inj'!I19+$F21*'Total CH4 prod CO2 Inj'!Z19-'Inj sep cost'!I19-'Inj sep cost'!Z19</f>
        <v>#NAME?</v>
      </c>
      <c r="N21" s="19" t="e">
        <f ca="1">$E21*'Total CH4 prod CO2 Inj'!J19+$F21*'Total CH4 prod CO2 Inj'!AA19-'Inj sep cost'!J19-'Inj sep cost'!AA19</f>
        <v>#NAME?</v>
      </c>
      <c r="O21" s="19" t="e">
        <f ca="1">$E21*'Total CH4 prod CO2 Inj'!K19+$F21*'Total CH4 prod CO2 Inj'!AB19-'Inj sep cost'!K19-'Inj sep cost'!AB19</f>
        <v>#NAME?</v>
      </c>
      <c r="P21" s="19" t="e">
        <f ca="1">$E21*'Total CH4 prod CO2 Inj'!L19+$F21*'Total CH4 prod CO2 Inj'!AC19-'Inj sep cost'!L19-'Inj sep cost'!AC19</f>
        <v>#NAME?</v>
      </c>
      <c r="Q21" s="19" t="e">
        <f ca="1">$E21*'Total CH4 prod CO2 Inj'!M19+$F21*'Total CH4 prod CO2 Inj'!AD19-'Inj sep cost'!M19-'Inj sep cost'!AD19</f>
        <v>#NAME?</v>
      </c>
      <c r="R21" s="19" t="e">
        <f ca="1">$E21*'Total CH4 prod CO2 Inj'!N19+$F21*'Total CH4 prod CO2 Inj'!AE19-'Inj sep cost'!N19-'Inj sep cost'!AE19</f>
        <v>#NAME?</v>
      </c>
      <c r="S21" s="19" t="e">
        <f ca="1">$E21*'Total CH4 prod CO2 Inj'!O19+$F21*'Total CH4 prod CO2 Inj'!AF19-'Inj sep cost'!O19-'Inj sep cost'!AF19</f>
        <v>#NAME?</v>
      </c>
      <c r="T21" s="19" t="e">
        <f ca="1">$E21*'Total CH4 prod CO2 Inj'!P19+$F21*'Total CH4 prod CO2 Inj'!AG19-'Inj sep cost'!P19-'Inj sep cost'!AG19</f>
        <v>#NAME?</v>
      </c>
      <c r="U21" s="19" t="e">
        <f ca="1">$E21*'Total CH4 prod CO2 Inj'!Q19+$F21*'Total CH4 prod CO2 Inj'!AH19-'Inj sep cost'!Q19-'Inj sep cost'!AH19</f>
        <v>#NAME?</v>
      </c>
    </row>
    <row r="22" spans="2:21" x14ac:dyDescent="0.45">
      <c r="B22">
        <v>16</v>
      </c>
      <c r="C22" t="e">
        <f ca="1">_xll.RiskNormal($D$2,$E$2)</f>
        <v>#NAME?</v>
      </c>
      <c r="D22" t="e">
        <f ca="1">_xll.RiskNormal($D$3,$E$3)</f>
        <v>#NAME?</v>
      </c>
      <c r="E22" s="17" t="e">
        <f t="shared" ca="1" si="0"/>
        <v>#NAME?</v>
      </c>
      <c r="F22" s="17" t="e">
        <f t="shared" ca="1" si="1"/>
        <v>#NAME?</v>
      </c>
      <c r="G22" s="19" t="e">
        <f ca="1">$E22*'Total CH4 prod CO2 Inj'!C20+$F22*'Total CH4 prod CO2 Inj'!T20-'Inj sep cost'!C20-'Inj sep cost'!T20</f>
        <v>#NAME?</v>
      </c>
      <c r="H22" s="19" t="e">
        <f ca="1">$E22*'Total CH4 prod CO2 Inj'!D20+$F22*'Total CH4 prod CO2 Inj'!U20-'Inj sep cost'!D20-'Inj sep cost'!U20</f>
        <v>#NAME?</v>
      </c>
      <c r="I22" s="19" t="e">
        <f ca="1">$E22*'Total CH4 prod CO2 Inj'!E20+$F22*'Total CH4 prod CO2 Inj'!V20-'Inj sep cost'!E20-'Inj sep cost'!V20</f>
        <v>#NAME?</v>
      </c>
      <c r="J22" s="19" t="e">
        <f ca="1">$E22*'Total CH4 prod CO2 Inj'!F20+$F22*'Total CH4 prod CO2 Inj'!W20-'Inj sep cost'!F20-'Inj sep cost'!W20</f>
        <v>#NAME?</v>
      </c>
      <c r="K22" s="19" t="e">
        <f ca="1">$E22*'Total CH4 prod CO2 Inj'!G20+$F22*'Total CH4 prod CO2 Inj'!X20-'Inj sep cost'!G20-'Inj sep cost'!X20</f>
        <v>#NAME?</v>
      </c>
      <c r="L22" s="19" t="e">
        <f ca="1">$E22*'Total CH4 prod CO2 Inj'!H20+$F22*'Total CH4 prod CO2 Inj'!Y20-'Inj sep cost'!H20-'Inj sep cost'!Y20</f>
        <v>#NAME?</v>
      </c>
      <c r="M22" s="19" t="e">
        <f ca="1">$E22*'Total CH4 prod CO2 Inj'!I20+$F22*'Total CH4 prod CO2 Inj'!Z20-'Inj sep cost'!I20-'Inj sep cost'!Z20</f>
        <v>#NAME?</v>
      </c>
      <c r="N22" s="19" t="e">
        <f ca="1">$E22*'Total CH4 prod CO2 Inj'!J20+$F22*'Total CH4 prod CO2 Inj'!AA20-'Inj sep cost'!J20-'Inj sep cost'!AA20</f>
        <v>#NAME?</v>
      </c>
      <c r="O22" s="19" t="e">
        <f ca="1">$E22*'Total CH4 prod CO2 Inj'!K20+$F22*'Total CH4 prod CO2 Inj'!AB20-'Inj sep cost'!K20-'Inj sep cost'!AB20</f>
        <v>#NAME?</v>
      </c>
      <c r="P22" s="19" t="e">
        <f ca="1">$E22*'Total CH4 prod CO2 Inj'!L20+$F22*'Total CH4 prod CO2 Inj'!AC20-'Inj sep cost'!L20-'Inj sep cost'!AC20</f>
        <v>#NAME?</v>
      </c>
      <c r="Q22" s="19" t="e">
        <f ca="1">$E22*'Total CH4 prod CO2 Inj'!M20+$F22*'Total CH4 prod CO2 Inj'!AD20-'Inj sep cost'!M20-'Inj sep cost'!AD20</f>
        <v>#NAME?</v>
      </c>
      <c r="R22" s="19" t="e">
        <f ca="1">$E22*'Total CH4 prod CO2 Inj'!N20+$F22*'Total CH4 prod CO2 Inj'!AE20-'Inj sep cost'!N20-'Inj sep cost'!AE20</f>
        <v>#NAME?</v>
      </c>
      <c r="S22" s="19" t="e">
        <f ca="1">$E22*'Total CH4 prod CO2 Inj'!O20+$F22*'Total CH4 prod CO2 Inj'!AF20-'Inj sep cost'!O20-'Inj sep cost'!AF20</f>
        <v>#NAME?</v>
      </c>
      <c r="T22" s="19" t="e">
        <f ca="1">$E22*'Total CH4 prod CO2 Inj'!P20+$F22*'Total CH4 prod CO2 Inj'!AG20-'Inj sep cost'!P20-'Inj sep cost'!AG20</f>
        <v>#NAME?</v>
      </c>
      <c r="U22" s="19" t="e">
        <f ca="1">$E22*'Total CH4 prod CO2 Inj'!Q20+$F22*'Total CH4 prod CO2 Inj'!AH20-'Inj sep cost'!Q20-'Inj sep cost'!AH20</f>
        <v>#NAME?</v>
      </c>
    </row>
    <row r="23" spans="2:21" x14ac:dyDescent="0.45">
      <c r="B23">
        <v>17</v>
      </c>
      <c r="C23" t="e">
        <f ca="1">_xll.RiskNormal($D$2,$E$2)</f>
        <v>#NAME?</v>
      </c>
      <c r="D23" t="e">
        <f ca="1">_xll.RiskNormal($D$3,$E$3)</f>
        <v>#NAME?</v>
      </c>
      <c r="E23" s="17" t="e">
        <f t="shared" ca="1" si="0"/>
        <v>#NAME?</v>
      </c>
      <c r="F23" s="17" t="e">
        <f t="shared" ca="1" si="1"/>
        <v>#NAME?</v>
      </c>
      <c r="G23" s="19" t="e">
        <f ca="1">$E23*'Total CH4 prod CO2 Inj'!C21+$F23*'Total CH4 prod CO2 Inj'!T21-'Inj sep cost'!C21-'Inj sep cost'!T21</f>
        <v>#NAME?</v>
      </c>
      <c r="H23" s="19" t="e">
        <f ca="1">$E23*'Total CH4 prod CO2 Inj'!D21+$F23*'Total CH4 prod CO2 Inj'!U21-'Inj sep cost'!D21-'Inj sep cost'!U21</f>
        <v>#NAME?</v>
      </c>
      <c r="I23" s="19" t="e">
        <f ca="1">$E23*'Total CH4 prod CO2 Inj'!E21+$F23*'Total CH4 prod CO2 Inj'!V21-'Inj sep cost'!E21-'Inj sep cost'!V21</f>
        <v>#NAME?</v>
      </c>
      <c r="J23" s="19" t="e">
        <f ca="1">$E23*'Total CH4 prod CO2 Inj'!F21+$F23*'Total CH4 prod CO2 Inj'!W21-'Inj sep cost'!F21-'Inj sep cost'!W21</f>
        <v>#NAME?</v>
      </c>
      <c r="K23" s="19" t="e">
        <f ca="1">$E23*'Total CH4 prod CO2 Inj'!G21+$F23*'Total CH4 prod CO2 Inj'!X21-'Inj sep cost'!G21-'Inj sep cost'!X21</f>
        <v>#NAME?</v>
      </c>
      <c r="L23" s="19" t="e">
        <f ca="1">$E23*'Total CH4 prod CO2 Inj'!H21+$F23*'Total CH4 prod CO2 Inj'!Y21-'Inj sep cost'!H21-'Inj sep cost'!Y21</f>
        <v>#NAME?</v>
      </c>
      <c r="M23" s="19" t="e">
        <f ca="1">$E23*'Total CH4 prod CO2 Inj'!I21+$F23*'Total CH4 prod CO2 Inj'!Z21-'Inj sep cost'!I21-'Inj sep cost'!Z21</f>
        <v>#NAME?</v>
      </c>
      <c r="N23" s="19" t="e">
        <f ca="1">$E23*'Total CH4 prod CO2 Inj'!J21+$F23*'Total CH4 prod CO2 Inj'!AA21-'Inj sep cost'!J21-'Inj sep cost'!AA21</f>
        <v>#NAME?</v>
      </c>
      <c r="O23" s="19" t="e">
        <f ca="1">$E23*'Total CH4 prod CO2 Inj'!K21+$F23*'Total CH4 prod CO2 Inj'!AB21-'Inj sep cost'!K21-'Inj sep cost'!AB21</f>
        <v>#NAME?</v>
      </c>
      <c r="P23" s="19" t="e">
        <f ca="1">$E23*'Total CH4 prod CO2 Inj'!L21+$F23*'Total CH4 prod CO2 Inj'!AC21-'Inj sep cost'!L21-'Inj sep cost'!AC21</f>
        <v>#NAME?</v>
      </c>
      <c r="Q23" s="19" t="e">
        <f ca="1">$E23*'Total CH4 prod CO2 Inj'!M21+$F23*'Total CH4 prod CO2 Inj'!AD21-'Inj sep cost'!M21-'Inj sep cost'!AD21</f>
        <v>#NAME?</v>
      </c>
      <c r="R23" s="19" t="e">
        <f ca="1">$E23*'Total CH4 prod CO2 Inj'!N21+$F23*'Total CH4 prod CO2 Inj'!AE21-'Inj sep cost'!N21-'Inj sep cost'!AE21</f>
        <v>#NAME?</v>
      </c>
      <c r="S23" s="19" t="e">
        <f ca="1">$E23*'Total CH4 prod CO2 Inj'!O21+$F23*'Total CH4 prod CO2 Inj'!AF21-'Inj sep cost'!O21-'Inj sep cost'!AF21</f>
        <v>#NAME?</v>
      </c>
      <c r="T23" s="19" t="e">
        <f ca="1">$E23*'Total CH4 prod CO2 Inj'!P21+$F23*'Total CH4 prod CO2 Inj'!AG21-'Inj sep cost'!P21-'Inj sep cost'!AG21</f>
        <v>#NAME?</v>
      </c>
      <c r="U23" s="19" t="e">
        <f ca="1">$E23*'Total CH4 prod CO2 Inj'!Q21+$F23*'Total CH4 prod CO2 Inj'!AH21-'Inj sep cost'!Q21-'Inj sep cost'!AH21</f>
        <v>#NAME?</v>
      </c>
    </row>
    <row r="24" spans="2:21" x14ac:dyDescent="0.45">
      <c r="B24">
        <v>18</v>
      </c>
      <c r="C24" t="e">
        <f ca="1">_xll.RiskNormal($D$2,$E$2)</f>
        <v>#NAME?</v>
      </c>
      <c r="D24" t="e">
        <f ca="1">_xll.RiskNormal($D$3,$E$3)</f>
        <v>#NAME?</v>
      </c>
      <c r="E24" s="17" t="e">
        <f t="shared" ca="1" si="0"/>
        <v>#NAME?</v>
      </c>
      <c r="F24" s="17" t="e">
        <f t="shared" ca="1" si="1"/>
        <v>#NAME?</v>
      </c>
      <c r="G24" s="19" t="e">
        <f ca="1">$E24*'Total CH4 prod CO2 Inj'!C22+$F24*'Total CH4 prod CO2 Inj'!T22-'Inj sep cost'!C22-'Inj sep cost'!T22</f>
        <v>#NAME?</v>
      </c>
      <c r="H24" s="19" t="e">
        <f ca="1">$E24*'Total CH4 prod CO2 Inj'!D22+$F24*'Total CH4 prod CO2 Inj'!U22-'Inj sep cost'!D22-'Inj sep cost'!U22</f>
        <v>#NAME?</v>
      </c>
      <c r="I24" s="19" t="e">
        <f ca="1">$E24*'Total CH4 prod CO2 Inj'!E22+$F24*'Total CH4 prod CO2 Inj'!V22-'Inj sep cost'!E22-'Inj sep cost'!V22</f>
        <v>#NAME?</v>
      </c>
      <c r="J24" s="19" t="e">
        <f ca="1">$E24*'Total CH4 prod CO2 Inj'!F22+$F24*'Total CH4 prod CO2 Inj'!W22-'Inj sep cost'!F22-'Inj sep cost'!W22</f>
        <v>#NAME?</v>
      </c>
      <c r="K24" s="19" t="e">
        <f ca="1">$E24*'Total CH4 prod CO2 Inj'!G22+$F24*'Total CH4 prod CO2 Inj'!X22-'Inj sep cost'!G22-'Inj sep cost'!X22</f>
        <v>#NAME?</v>
      </c>
      <c r="L24" s="19" t="e">
        <f ca="1">$E24*'Total CH4 prod CO2 Inj'!H22+$F24*'Total CH4 prod CO2 Inj'!Y22-'Inj sep cost'!H22-'Inj sep cost'!Y22</f>
        <v>#NAME?</v>
      </c>
      <c r="M24" s="19" t="e">
        <f ca="1">$E24*'Total CH4 prod CO2 Inj'!I22+$F24*'Total CH4 prod CO2 Inj'!Z22-'Inj sep cost'!I22-'Inj sep cost'!Z22</f>
        <v>#NAME?</v>
      </c>
      <c r="N24" s="19" t="e">
        <f ca="1">$E24*'Total CH4 prod CO2 Inj'!J22+$F24*'Total CH4 prod CO2 Inj'!AA22-'Inj sep cost'!J22-'Inj sep cost'!AA22</f>
        <v>#NAME?</v>
      </c>
      <c r="O24" s="19" t="e">
        <f ca="1">$E24*'Total CH4 prod CO2 Inj'!K22+$F24*'Total CH4 prod CO2 Inj'!AB22-'Inj sep cost'!K22-'Inj sep cost'!AB22</f>
        <v>#NAME?</v>
      </c>
      <c r="P24" s="19" t="e">
        <f ca="1">$E24*'Total CH4 prod CO2 Inj'!L22+$F24*'Total CH4 prod CO2 Inj'!AC22-'Inj sep cost'!L22-'Inj sep cost'!AC22</f>
        <v>#NAME?</v>
      </c>
      <c r="Q24" s="19" t="e">
        <f ca="1">$E24*'Total CH4 prod CO2 Inj'!M22+$F24*'Total CH4 prod CO2 Inj'!AD22-'Inj sep cost'!M22-'Inj sep cost'!AD22</f>
        <v>#NAME?</v>
      </c>
      <c r="R24" s="19" t="e">
        <f ca="1">$E24*'Total CH4 prod CO2 Inj'!N22+$F24*'Total CH4 prod CO2 Inj'!AE22-'Inj sep cost'!N22-'Inj sep cost'!AE22</f>
        <v>#NAME?</v>
      </c>
      <c r="S24" s="19" t="e">
        <f ca="1">$E24*'Total CH4 prod CO2 Inj'!O22+$F24*'Total CH4 prod CO2 Inj'!AF22-'Inj sep cost'!O22-'Inj sep cost'!AF22</f>
        <v>#NAME?</v>
      </c>
      <c r="T24" s="19" t="e">
        <f ca="1">$E24*'Total CH4 prod CO2 Inj'!P22+$F24*'Total CH4 prod CO2 Inj'!AG22-'Inj sep cost'!P22-'Inj sep cost'!AG22</f>
        <v>#NAME?</v>
      </c>
      <c r="U24" s="19" t="e">
        <f ca="1">$E24*'Total CH4 prod CO2 Inj'!Q22+$F24*'Total CH4 prod CO2 Inj'!AH22-'Inj sep cost'!Q22-'Inj sep cost'!AH22</f>
        <v>#NAME?</v>
      </c>
    </row>
    <row r="25" spans="2:21" x14ac:dyDescent="0.45">
      <c r="B25">
        <v>19</v>
      </c>
      <c r="C25" t="e">
        <f ca="1">_xll.RiskNormal($D$2,$E$2)</f>
        <v>#NAME?</v>
      </c>
      <c r="D25" t="e">
        <f ca="1">_xll.RiskNormal($D$3,$E$3)</f>
        <v>#NAME?</v>
      </c>
      <c r="E25" s="17" t="e">
        <f t="shared" ca="1" si="0"/>
        <v>#NAME?</v>
      </c>
      <c r="F25" s="17" t="e">
        <f t="shared" ca="1" si="1"/>
        <v>#NAME?</v>
      </c>
      <c r="G25" s="19" t="e">
        <f ca="1">$E25*'Total CH4 prod CO2 Inj'!C23+$F25*'Total CH4 prod CO2 Inj'!T23-'Inj sep cost'!C23-'Inj sep cost'!T23</f>
        <v>#NAME?</v>
      </c>
      <c r="H25" s="19" t="e">
        <f ca="1">$E25*'Total CH4 prod CO2 Inj'!D23+$F25*'Total CH4 prod CO2 Inj'!U23-'Inj sep cost'!D23-'Inj sep cost'!U23</f>
        <v>#NAME?</v>
      </c>
      <c r="I25" s="19" t="e">
        <f ca="1">$E25*'Total CH4 prod CO2 Inj'!E23+$F25*'Total CH4 prod CO2 Inj'!V23-'Inj sep cost'!E23-'Inj sep cost'!V23</f>
        <v>#NAME?</v>
      </c>
      <c r="J25" s="19" t="e">
        <f ca="1">$E25*'Total CH4 prod CO2 Inj'!F23+$F25*'Total CH4 prod CO2 Inj'!W23-'Inj sep cost'!F23-'Inj sep cost'!W23</f>
        <v>#NAME?</v>
      </c>
      <c r="K25" s="19" t="e">
        <f ca="1">$E25*'Total CH4 prod CO2 Inj'!G23+$F25*'Total CH4 prod CO2 Inj'!X23-'Inj sep cost'!G23-'Inj sep cost'!X23</f>
        <v>#NAME?</v>
      </c>
      <c r="L25" s="19" t="e">
        <f ca="1">$E25*'Total CH4 prod CO2 Inj'!H23+$F25*'Total CH4 prod CO2 Inj'!Y23-'Inj sep cost'!H23-'Inj sep cost'!Y23</f>
        <v>#NAME?</v>
      </c>
      <c r="M25" s="19" t="e">
        <f ca="1">$E25*'Total CH4 prod CO2 Inj'!I23+$F25*'Total CH4 prod CO2 Inj'!Z23-'Inj sep cost'!I23-'Inj sep cost'!Z23</f>
        <v>#NAME?</v>
      </c>
      <c r="N25" s="19" t="e">
        <f ca="1">$E25*'Total CH4 prod CO2 Inj'!J23+$F25*'Total CH4 prod CO2 Inj'!AA23-'Inj sep cost'!J23-'Inj sep cost'!AA23</f>
        <v>#NAME?</v>
      </c>
      <c r="O25" s="19" t="e">
        <f ca="1">$E25*'Total CH4 prod CO2 Inj'!K23+$F25*'Total CH4 prod CO2 Inj'!AB23-'Inj sep cost'!K23-'Inj sep cost'!AB23</f>
        <v>#NAME?</v>
      </c>
      <c r="P25" s="19" t="e">
        <f ca="1">$E25*'Total CH4 prod CO2 Inj'!L23+$F25*'Total CH4 prod CO2 Inj'!AC23-'Inj sep cost'!L23-'Inj sep cost'!AC23</f>
        <v>#NAME?</v>
      </c>
      <c r="Q25" s="19" t="e">
        <f ca="1">$E25*'Total CH4 prod CO2 Inj'!M23+$F25*'Total CH4 prod CO2 Inj'!AD23-'Inj sep cost'!M23-'Inj sep cost'!AD23</f>
        <v>#NAME?</v>
      </c>
      <c r="R25" s="19" t="e">
        <f ca="1">$E25*'Total CH4 prod CO2 Inj'!N23+$F25*'Total CH4 prod CO2 Inj'!AE23-'Inj sep cost'!N23-'Inj sep cost'!AE23</f>
        <v>#NAME?</v>
      </c>
      <c r="S25" s="19" t="e">
        <f ca="1">$E25*'Total CH4 prod CO2 Inj'!O23+$F25*'Total CH4 prod CO2 Inj'!AF23-'Inj sep cost'!O23-'Inj sep cost'!AF23</f>
        <v>#NAME?</v>
      </c>
      <c r="T25" s="19" t="e">
        <f ca="1">$E25*'Total CH4 prod CO2 Inj'!P23+$F25*'Total CH4 prod CO2 Inj'!AG23-'Inj sep cost'!P23-'Inj sep cost'!AG23</f>
        <v>#NAME?</v>
      </c>
      <c r="U25" s="19" t="e">
        <f ca="1">$E25*'Total CH4 prod CO2 Inj'!Q23+$F25*'Total CH4 prod CO2 Inj'!AH23-'Inj sep cost'!Q23-'Inj sep cost'!AH23</f>
        <v>#NAME?</v>
      </c>
    </row>
    <row r="26" spans="2:21" x14ac:dyDescent="0.45">
      <c r="B26">
        <v>20</v>
      </c>
      <c r="C26" t="e">
        <f ca="1">_xll.RiskNormal($D$2,$E$2)</f>
        <v>#NAME?</v>
      </c>
      <c r="D26" t="e">
        <f ca="1">_xll.RiskNormal($D$3,$E$3)</f>
        <v>#NAME?</v>
      </c>
      <c r="E26" s="17" t="e">
        <f t="shared" ca="1" si="0"/>
        <v>#NAME?</v>
      </c>
      <c r="F26" s="17" t="e">
        <f t="shared" ca="1" si="1"/>
        <v>#NAME?</v>
      </c>
      <c r="G26" s="19" t="e">
        <f ca="1">$E26*'Total CH4 prod CO2 Inj'!C24+$F26*'Total CH4 prod CO2 Inj'!T24-'Inj sep cost'!C24-'Inj sep cost'!T24</f>
        <v>#NAME?</v>
      </c>
      <c r="H26" s="19" t="e">
        <f ca="1">$E26*'Total CH4 prod CO2 Inj'!D24+$F26*'Total CH4 prod CO2 Inj'!U24-'Inj sep cost'!D24-'Inj sep cost'!U24</f>
        <v>#NAME?</v>
      </c>
      <c r="I26" s="19" t="e">
        <f ca="1">$E26*'Total CH4 prod CO2 Inj'!E24+$F26*'Total CH4 prod CO2 Inj'!V24-'Inj sep cost'!E24-'Inj sep cost'!V24</f>
        <v>#NAME?</v>
      </c>
      <c r="J26" s="19" t="e">
        <f ca="1">$E26*'Total CH4 prod CO2 Inj'!F24+$F26*'Total CH4 prod CO2 Inj'!W24-'Inj sep cost'!F24-'Inj sep cost'!W24</f>
        <v>#NAME?</v>
      </c>
      <c r="K26" s="19" t="e">
        <f ca="1">$E26*'Total CH4 prod CO2 Inj'!G24+$F26*'Total CH4 prod CO2 Inj'!X24-'Inj sep cost'!G24-'Inj sep cost'!X24</f>
        <v>#NAME?</v>
      </c>
      <c r="L26" s="19" t="e">
        <f ca="1">$E26*'Total CH4 prod CO2 Inj'!H24+$F26*'Total CH4 prod CO2 Inj'!Y24-'Inj sep cost'!H24-'Inj sep cost'!Y24</f>
        <v>#NAME?</v>
      </c>
      <c r="M26" s="19" t="e">
        <f ca="1">$E26*'Total CH4 prod CO2 Inj'!I24+$F26*'Total CH4 prod CO2 Inj'!Z24-'Inj sep cost'!I24-'Inj sep cost'!Z24</f>
        <v>#NAME?</v>
      </c>
      <c r="N26" s="19" t="e">
        <f ca="1">$E26*'Total CH4 prod CO2 Inj'!J24+$F26*'Total CH4 prod CO2 Inj'!AA24-'Inj sep cost'!J24-'Inj sep cost'!AA24</f>
        <v>#NAME?</v>
      </c>
      <c r="O26" s="19" t="e">
        <f ca="1">$E26*'Total CH4 prod CO2 Inj'!K24+$F26*'Total CH4 prod CO2 Inj'!AB24-'Inj sep cost'!K24-'Inj sep cost'!AB24</f>
        <v>#NAME?</v>
      </c>
      <c r="P26" s="19" t="e">
        <f ca="1">$E26*'Total CH4 prod CO2 Inj'!L24+$F26*'Total CH4 prod CO2 Inj'!AC24-'Inj sep cost'!L24-'Inj sep cost'!AC24</f>
        <v>#NAME?</v>
      </c>
      <c r="Q26" s="19" t="e">
        <f ca="1">$E26*'Total CH4 prod CO2 Inj'!M24+$F26*'Total CH4 prod CO2 Inj'!AD24-'Inj sep cost'!M24-'Inj sep cost'!AD24</f>
        <v>#NAME?</v>
      </c>
      <c r="R26" s="19" t="e">
        <f ca="1">$E26*'Total CH4 prod CO2 Inj'!N24+$F26*'Total CH4 prod CO2 Inj'!AE24-'Inj sep cost'!N24-'Inj sep cost'!AE24</f>
        <v>#NAME?</v>
      </c>
      <c r="S26" s="19" t="e">
        <f ca="1">$E26*'Total CH4 prod CO2 Inj'!O24+$F26*'Total CH4 prod CO2 Inj'!AF24-'Inj sep cost'!O24-'Inj sep cost'!AF24</f>
        <v>#NAME?</v>
      </c>
      <c r="T26" s="19" t="e">
        <f ca="1">$E26*'Total CH4 prod CO2 Inj'!P24+$F26*'Total CH4 prod CO2 Inj'!AG24-'Inj sep cost'!P24-'Inj sep cost'!AG24</f>
        <v>#NAME?</v>
      </c>
      <c r="U26" s="19" t="e">
        <f ca="1">$E26*'Total CH4 prod CO2 Inj'!Q24+$F26*'Total CH4 prod CO2 Inj'!AH24-'Inj sep cost'!Q24-'Inj sep cost'!AH24</f>
        <v>#NAME?</v>
      </c>
    </row>
    <row r="27" spans="2:21" x14ac:dyDescent="0.45">
      <c r="B27">
        <v>21</v>
      </c>
      <c r="C27" t="e">
        <f ca="1">_xll.RiskNormal($D$2,$E$2)</f>
        <v>#NAME?</v>
      </c>
      <c r="D27" t="e">
        <f ca="1">_xll.RiskNormal($D$3,$E$3)</f>
        <v>#NAME?</v>
      </c>
      <c r="E27" s="17" t="e">
        <f t="shared" ca="1" si="0"/>
        <v>#NAME?</v>
      </c>
      <c r="F27" s="17" t="e">
        <f t="shared" ca="1" si="1"/>
        <v>#NAME?</v>
      </c>
      <c r="G27" s="19" t="e">
        <f ca="1">$E27*'Total CH4 prod CO2 Inj'!C25+$F27*'Total CH4 prod CO2 Inj'!T25-'Inj sep cost'!C25-'Inj sep cost'!T25</f>
        <v>#NAME?</v>
      </c>
      <c r="H27" s="19" t="e">
        <f ca="1">$E27*'Total CH4 prod CO2 Inj'!D25+$F27*'Total CH4 prod CO2 Inj'!U25-'Inj sep cost'!D25-'Inj sep cost'!U25</f>
        <v>#NAME?</v>
      </c>
      <c r="I27" s="19" t="e">
        <f ca="1">$E27*'Total CH4 prod CO2 Inj'!E25+$F27*'Total CH4 prod CO2 Inj'!V25-'Inj sep cost'!E25-'Inj sep cost'!V25</f>
        <v>#NAME?</v>
      </c>
      <c r="J27" s="19" t="e">
        <f ca="1">$E27*'Total CH4 prod CO2 Inj'!F25+$F27*'Total CH4 prod CO2 Inj'!W25-'Inj sep cost'!F25-'Inj sep cost'!W25</f>
        <v>#NAME?</v>
      </c>
      <c r="K27" s="19" t="e">
        <f ca="1">$E27*'Total CH4 prod CO2 Inj'!G25+$F27*'Total CH4 prod CO2 Inj'!X25-'Inj sep cost'!G25-'Inj sep cost'!X25</f>
        <v>#NAME?</v>
      </c>
      <c r="L27" s="19" t="e">
        <f ca="1">$E27*'Total CH4 prod CO2 Inj'!H25+$F27*'Total CH4 prod CO2 Inj'!Y25-'Inj sep cost'!H25-'Inj sep cost'!Y25</f>
        <v>#NAME?</v>
      </c>
      <c r="M27" s="19" t="e">
        <f ca="1">$E27*'Total CH4 prod CO2 Inj'!I25+$F27*'Total CH4 prod CO2 Inj'!Z25-'Inj sep cost'!I25-'Inj sep cost'!Z25</f>
        <v>#NAME?</v>
      </c>
      <c r="N27" s="19" t="e">
        <f ca="1">$E27*'Total CH4 prod CO2 Inj'!J25+$F27*'Total CH4 prod CO2 Inj'!AA25-'Inj sep cost'!J25-'Inj sep cost'!AA25</f>
        <v>#NAME?</v>
      </c>
      <c r="O27" s="19" t="e">
        <f ca="1">$E27*'Total CH4 prod CO2 Inj'!K25+$F27*'Total CH4 prod CO2 Inj'!AB25-'Inj sep cost'!K25-'Inj sep cost'!AB25</f>
        <v>#NAME?</v>
      </c>
      <c r="P27" s="19" t="e">
        <f ca="1">$E27*'Total CH4 prod CO2 Inj'!L25+$F27*'Total CH4 prod CO2 Inj'!AC25-'Inj sep cost'!L25-'Inj sep cost'!AC25</f>
        <v>#NAME?</v>
      </c>
      <c r="Q27" s="19" t="e">
        <f ca="1">$E27*'Total CH4 prod CO2 Inj'!M25+$F27*'Total CH4 prod CO2 Inj'!AD25-'Inj sep cost'!M25-'Inj sep cost'!AD25</f>
        <v>#NAME?</v>
      </c>
      <c r="R27" s="19" t="e">
        <f ca="1">$E27*'Total CH4 prod CO2 Inj'!N25+$F27*'Total CH4 prod CO2 Inj'!AE25-'Inj sep cost'!N25-'Inj sep cost'!AE25</f>
        <v>#NAME?</v>
      </c>
      <c r="S27" s="19" t="e">
        <f ca="1">$E27*'Total CH4 prod CO2 Inj'!O25+$F27*'Total CH4 prod CO2 Inj'!AF25-'Inj sep cost'!O25-'Inj sep cost'!AF25</f>
        <v>#NAME?</v>
      </c>
      <c r="T27" s="19" t="e">
        <f ca="1">$E27*'Total CH4 prod CO2 Inj'!P25+$F27*'Total CH4 prod CO2 Inj'!AG25-'Inj sep cost'!P25-'Inj sep cost'!AG25</f>
        <v>#NAME?</v>
      </c>
      <c r="U27" s="19" t="e">
        <f ca="1">$E27*'Total CH4 prod CO2 Inj'!Q25+$F27*'Total CH4 prod CO2 Inj'!AH25-'Inj sep cost'!Q25-'Inj sep cost'!AH25</f>
        <v>#NAME?</v>
      </c>
    </row>
    <row r="28" spans="2:21" x14ac:dyDescent="0.45">
      <c r="B28">
        <v>22</v>
      </c>
      <c r="C28" t="e">
        <f ca="1">_xll.RiskNormal($D$2,$E$2)</f>
        <v>#NAME?</v>
      </c>
      <c r="D28" t="e">
        <f ca="1">_xll.RiskNormal($D$3,$E$3)</f>
        <v>#NAME?</v>
      </c>
      <c r="E28" s="17" t="e">
        <f t="shared" ca="1" si="0"/>
        <v>#NAME?</v>
      </c>
      <c r="F28" s="17" t="e">
        <f t="shared" ca="1" si="1"/>
        <v>#NAME?</v>
      </c>
      <c r="G28" s="19" t="e">
        <f ca="1">$E28*'Total CH4 prod CO2 Inj'!C26+$F28*'Total CH4 prod CO2 Inj'!T26-'Inj sep cost'!C26-'Inj sep cost'!T26</f>
        <v>#NAME?</v>
      </c>
      <c r="H28" s="19" t="e">
        <f ca="1">$E28*'Total CH4 prod CO2 Inj'!D26+$F28*'Total CH4 prod CO2 Inj'!U26-'Inj sep cost'!D26-'Inj sep cost'!U26</f>
        <v>#NAME?</v>
      </c>
      <c r="I28" s="19" t="e">
        <f ca="1">$E28*'Total CH4 prod CO2 Inj'!E26+$F28*'Total CH4 prod CO2 Inj'!V26-'Inj sep cost'!E26-'Inj sep cost'!V26</f>
        <v>#NAME?</v>
      </c>
      <c r="J28" s="19" t="e">
        <f ca="1">$E28*'Total CH4 prod CO2 Inj'!F26+$F28*'Total CH4 prod CO2 Inj'!W26-'Inj sep cost'!F26-'Inj sep cost'!W26</f>
        <v>#NAME?</v>
      </c>
      <c r="K28" s="19" t="e">
        <f ca="1">$E28*'Total CH4 prod CO2 Inj'!G26+$F28*'Total CH4 prod CO2 Inj'!X26-'Inj sep cost'!G26-'Inj sep cost'!X26</f>
        <v>#NAME?</v>
      </c>
      <c r="L28" s="19" t="e">
        <f ca="1">$E28*'Total CH4 prod CO2 Inj'!H26+$F28*'Total CH4 prod CO2 Inj'!Y26-'Inj sep cost'!H26-'Inj sep cost'!Y26</f>
        <v>#NAME?</v>
      </c>
      <c r="M28" s="19" t="e">
        <f ca="1">$E28*'Total CH4 prod CO2 Inj'!I26+$F28*'Total CH4 prod CO2 Inj'!Z26-'Inj sep cost'!I26-'Inj sep cost'!Z26</f>
        <v>#NAME?</v>
      </c>
      <c r="N28" s="19" t="e">
        <f ca="1">$E28*'Total CH4 prod CO2 Inj'!J26+$F28*'Total CH4 prod CO2 Inj'!AA26-'Inj sep cost'!J26-'Inj sep cost'!AA26</f>
        <v>#NAME?</v>
      </c>
      <c r="O28" s="19" t="e">
        <f ca="1">$E28*'Total CH4 prod CO2 Inj'!K26+$F28*'Total CH4 prod CO2 Inj'!AB26-'Inj sep cost'!K26-'Inj sep cost'!AB26</f>
        <v>#NAME?</v>
      </c>
      <c r="P28" s="19" t="e">
        <f ca="1">$E28*'Total CH4 prod CO2 Inj'!L26+$F28*'Total CH4 prod CO2 Inj'!AC26-'Inj sep cost'!L26-'Inj sep cost'!AC26</f>
        <v>#NAME?</v>
      </c>
      <c r="Q28" s="19" t="e">
        <f ca="1">$E28*'Total CH4 prod CO2 Inj'!M26+$F28*'Total CH4 prod CO2 Inj'!AD26-'Inj sep cost'!M26-'Inj sep cost'!AD26</f>
        <v>#NAME?</v>
      </c>
      <c r="R28" s="19" t="e">
        <f ca="1">$E28*'Total CH4 prod CO2 Inj'!N26+$F28*'Total CH4 prod CO2 Inj'!AE26-'Inj sep cost'!N26-'Inj sep cost'!AE26</f>
        <v>#NAME?</v>
      </c>
      <c r="S28" s="19" t="e">
        <f ca="1">$E28*'Total CH4 prod CO2 Inj'!O26+$F28*'Total CH4 prod CO2 Inj'!AF26-'Inj sep cost'!O26-'Inj sep cost'!AF26</f>
        <v>#NAME?</v>
      </c>
      <c r="T28" s="19" t="e">
        <f ca="1">$E28*'Total CH4 prod CO2 Inj'!P26+$F28*'Total CH4 prod CO2 Inj'!AG26-'Inj sep cost'!P26-'Inj sep cost'!AG26</f>
        <v>#NAME?</v>
      </c>
      <c r="U28" s="19" t="e">
        <f ca="1">$E28*'Total CH4 prod CO2 Inj'!Q26+$F28*'Total CH4 prod CO2 Inj'!AH26-'Inj sep cost'!Q26-'Inj sep cost'!AH26</f>
        <v>#NAME?</v>
      </c>
    </row>
    <row r="29" spans="2:21" x14ac:dyDescent="0.45">
      <c r="B29">
        <v>23</v>
      </c>
      <c r="C29" t="e">
        <f ca="1">_xll.RiskNormal($D$2,$E$2)</f>
        <v>#NAME?</v>
      </c>
      <c r="D29" t="e">
        <f ca="1">_xll.RiskNormal($D$3,$E$3)</f>
        <v>#NAME?</v>
      </c>
      <c r="E29" s="17" t="e">
        <f t="shared" ca="1" si="0"/>
        <v>#NAME?</v>
      </c>
      <c r="F29" s="17" t="e">
        <f t="shared" ca="1" si="1"/>
        <v>#NAME?</v>
      </c>
      <c r="G29" s="19" t="e">
        <f ca="1">$E29*'Total CH4 prod CO2 Inj'!C27+$F29*'Total CH4 prod CO2 Inj'!T27-'Inj sep cost'!C27-'Inj sep cost'!T27</f>
        <v>#NAME?</v>
      </c>
      <c r="H29" s="19" t="e">
        <f ca="1">$E29*'Total CH4 prod CO2 Inj'!D27+$F29*'Total CH4 prod CO2 Inj'!U27-'Inj sep cost'!D27-'Inj sep cost'!U27</f>
        <v>#NAME?</v>
      </c>
      <c r="I29" s="19" t="e">
        <f ca="1">$E29*'Total CH4 prod CO2 Inj'!E27+$F29*'Total CH4 prod CO2 Inj'!V27-'Inj sep cost'!E27-'Inj sep cost'!V27</f>
        <v>#NAME?</v>
      </c>
      <c r="J29" s="19" t="e">
        <f ca="1">$E29*'Total CH4 prod CO2 Inj'!F27+$F29*'Total CH4 prod CO2 Inj'!W27-'Inj sep cost'!F27-'Inj sep cost'!W27</f>
        <v>#NAME?</v>
      </c>
      <c r="K29" s="19" t="e">
        <f ca="1">$E29*'Total CH4 prod CO2 Inj'!G27+$F29*'Total CH4 prod CO2 Inj'!X27-'Inj sep cost'!G27-'Inj sep cost'!X27</f>
        <v>#NAME?</v>
      </c>
      <c r="L29" s="19" t="e">
        <f ca="1">$E29*'Total CH4 prod CO2 Inj'!H27+$F29*'Total CH4 prod CO2 Inj'!Y27-'Inj sep cost'!H27-'Inj sep cost'!Y27</f>
        <v>#NAME?</v>
      </c>
      <c r="M29" s="19" t="e">
        <f ca="1">$E29*'Total CH4 prod CO2 Inj'!I27+$F29*'Total CH4 prod CO2 Inj'!Z27-'Inj sep cost'!I27-'Inj sep cost'!Z27</f>
        <v>#NAME?</v>
      </c>
      <c r="N29" s="19" t="e">
        <f ca="1">$E29*'Total CH4 prod CO2 Inj'!J27+$F29*'Total CH4 prod CO2 Inj'!AA27-'Inj sep cost'!J27-'Inj sep cost'!AA27</f>
        <v>#NAME?</v>
      </c>
      <c r="O29" s="19" t="e">
        <f ca="1">$E29*'Total CH4 prod CO2 Inj'!K27+$F29*'Total CH4 prod CO2 Inj'!AB27-'Inj sep cost'!K27-'Inj sep cost'!AB27</f>
        <v>#NAME?</v>
      </c>
      <c r="P29" s="19" t="e">
        <f ca="1">$E29*'Total CH4 prod CO2 Inj'!L27+$F29*'Total CH4 prod CO2 Inj'!AC27-'Inj sep cost'!L27-'Inj sep cost'!AC27</f>
        <v>#NAME?</v>
      </c>
      <c r="Q29" s="19" t="e">
        <f ca="1">$E29*'Total CH4 prod CO2 Inj'!M27+$F29*'Total CH4 prod CO2 Inj'!AD27-'Inj sep cost'!M27-'Inj sep cost'!AD27</f>
        <v>#NAME?</v>
      </c>
      <c r="R29" s="19" t="e">
        <f ca="1">$E29*'Total CH4 prod CO2 Inj'!N27+$F29*'Total CH4 prod CO2 Inj'!AE27-'Inj sep cost'!N27-'Inj sep cost'!AE27</f>
        <v>#NAME?</v>
      </c>
      <c r="S29" s="19" t="e">
        <f ca="1">$E29*'Total CH4 prod CO2 Inj'!O27+$F29*'Total CH4 prod CO2 Inj'!AF27-'Inj sep cost'!O27-'Inj sep cost'!AF27</f>
        <v>#NAME?</v>
      </c>
      <c r="T29" s="19" t="e">
        <f ca="1">$E29*'Total CH4 prod CO2 Inj'!P27+$F29*'Total CH4 prod CO2 Inj'!AG27-'Inj sep cost'!P27-'Inj sep cost'!AG27</f>
        <v>#NAME?</v>
      </c>
      <c r="U29" s="19" t="e">
        <f ca="1">$E29*'Total CH4 prod CO2 Inj'!Q27+$F29*'Total CH4 prod CO2 Inj'!AH27-'Inj sep cost'!Q27-'Inj sep cost'!AH27</f>
        <v>#NAME?</v>
      </c>
    </row>
    <row r="30" spans="2:21" x14ac:dyDescent="0.45">
      <c r="B30">
        <v>24</v>
      </c>
      <c r="C30" t="e">
        <f ca="1">_xll.RiskNormal($D$2,$E$2)</f>
        <v>#NAME?</v>
      </c>
      <c r="D30" t="e">
        <f ca="1">_xll.RiskNormal($D$3,$E$3)</f>
        <v>#NAME?</v>
      </c>
      <c r="E30" s="17" t="e">
        <f t="shared" ca="1" si="0"/>
        <v>#NAME?</v>
      </c>
      <c r="F30" s="17" t="e">
        <f t="shared" ca="1" si="1"/>
        <v>#NAME?</v>
      </c>
      <c r="G30" s="19" t="e">
        <f ca="1">$E30*'Total CH4 prod CO2 Inj'!C28+$F30*'Total CH4 prod CO2 Inj'!T28-'Inj sep cost'!C28-'Inj sep cost'!T28</f>
        <v>#NAME?</v>
      </c>
      <c r="H30" s="19" t="e">
        <f ca="1">$E30*'Total CH4 prod CO2 Inj'!D28+$F30*'Total CH4 prod CO2 Inj'!U28-'Inj sep cost'!D28-'Inj sep cost'!U28</f>
        <v>#NAME?</v>
      </c>
      <c r="I30" s="19" t="e">
        <f ca="1">$E30*'Total CH4 prod CO2 Inj'!E28+$F30*'Total CH4 prod CO2 Inj'!V28-'Inj sep cost'!E28-'Inj sep cost'!V28</f>
        <v>#NAME?</v>
      </c>
      <c r="J30" s="19" t="e">
        <f ca="1">$E30*'Total CH4 prod CO2 Inj'!F28+$F30*'Total CH4 prod CO2 Inj'!W28-'Inj sep cost'!F28-'Inj sep cost'!W28</f>
        <v>#NAME?</v>
      </c>
      <c r="K30" s="19" t="e">
        <f ca="1">$E30*'Total CH4 prod CO2 Inj'!G28+$F30*'Total CH4 prod CO2 Inj'!X28-'Inj sep cost'!G28-'Inj sep cost'!X28</f>
        <v>#NAME?</v>
      </c>
      <c r="L30" s="19" t="e">
        <f ca="1">$E30*'Total CH4 prod CO2 Inj'!H28+$F30*'Total CH4 prod CO2 Inj'!Y28-'Inj sep cost'!H28-'Inj sep cost'!Y28</f>
        <v>#NAME?</v>
      </c>
      <c r="M30" s="19" t="e">
        <f ca="1">$E30*'Total CH4 prod CO2 Inj'!I28+$F30*'Total CH4 prod CO2 Inj'!Z28-'Inj sep cost'!I28-'Inj sep cost'!Z28</f>
        <v>#NAME?</v>
      </c>
      <c r="N30" s="19" t="e">
        <f ca="1">$E30*'Total CH4 prod CO2 Inj'!J28+$F30*'Total CH4 prod CO2 Inj'!AA28-'Inj sep cost'!J28-'Inj sep cost'!AA28</f>
        <v>#NAME?</v>
      </c>
      <c r="O30" s="19" t="e">
        <f ca="1">$E30*'Total CH4 prod CO2 Inj'!K28+$F30*'Total CH4 prod CO2 Inj'!AB28-'Inj sep cost'!K28-'Inj sep cost'!AB28</f>
        <v>#NAME?</v>
      </c>
      <c r="P30" s="19" t="e">
        <f ca="1">$E30*'Total CH4 prod CO2 Inj'!L28+$F30*'Total CH4 prod CO2 Inj'!AC28-'Inj sep cost'!L28-'Inj sep cost'!AC28</f>
        <v>#NAME?</v>
      </c>
      <c r="Q30" s="19" t="e">
        <f ca="1">$E30*'Total CH4 prod CO2 Inj'!M28+$F30*'Total CH4 prod CO2 Inj'!AD28-'Inj sep cost'!M28-'Inj sep cost'!AD28</f>
        <v>#NAME?</v>
      </c>
      <c r="R30" s="19" t="e">
        <f ca="1">$E30*'Total CH4 prod CO2 Inj'!N28+$F30*'Total CH4 prod CO2 Inj'!AE28-'Inj sep cost'!N28-'Inj sep cost'!AE28</f>
        <v>#NAME?</v>
      </c>
      <c r="S30" s="19" t="e">
        <f ca="1">$E30*'Total CH4 prod CO2 Inj'!O28+$F30*'Total CH4 prod CO2 Inj'!AF28-'Inj sep cost'!O28-'Inj sep cost'!AF28</f>
        <v>#NAME?</v>
      </c>
      <c r="T30" s="19" t="e">
        <f ca="1">$E30*'Total CH4 prod CO2 Inj'!P28+$F30*'Total CH4 prod CO2 Inj'!AG28-'Inj sep cost'!P28-'Inj sep cost'!AG28</f>
        <v>#NAME?</v>
      </c>
      <c r="U30" s="19" t="e">
        <f ca="1">$E30*'Total CH4 prod CO2 Inj'!Q28+$F30*'Total CH4 prod CO2 Inj'!AH28-'Inj sep cost'!Q28-'Inj sep cost'!AH28</f>
        <v>#NAME?</v>
      </c>
    </row>
    <row r="31" spans="2:21" x14ac:dyDescent="0.45">
      <c r="B31">
        <v>25</v>
      </c>
      <c r="C31" t="e">
        <f ca="1">_xll.RiskNormal($D$2,$E$2)</f>
        <v>#NAME?</v>
      </c>
      <c r="D31" t="e">
        <f ca="1">_xll.RiskNormal($D$3,$E$3)</f>
        <v>#NAME?</v>
      </c>
      <c r="E31" s="17" t="e">
        <f t="shared" ca="1" si="0"/>
        <v>#NAME?</v>
      </c>
      <c r="F31" s="17" t="e">
        <f t="shared" ca="1" si="1"/>
        <v>#NAME?</v>
      </c>
      <c r="G31" s="19" t="e">
        <f ca="1">$E31*'Total CH4 prod CO2 Inj'!C29+$F31*'Total CH4 prod CO2 Inj'!T29-'Inj sep cost'!C29-'Inj sep cost'!T29</f>
        <v>#NAME?</v>
      </c>
      <c r="H31" s="19" t="e">
        <f ca="1">$E31*'Total CH4 prod CO2 Inj'!D29+$F31*'Total CH4 prod CO2 Inj'!U29-'Inj sep cost'!D29-'Inj sep cost'!U29</f>
        <v>#NAME?</v>
      </c>
      <c r="I31" s="19" t="e">
        <f ca="1">$E31*'Total CH4 prod CO2 Inj'!E29+$F31*'Total CH4 prod CO2 Inj'!V29-'Inj sep cost'!E29-'Inj sep cost'!V29</f>
        <v>#NAME?</v>
      </c>
      <c r="J31" s="19" t="e">
        <f ca="1">$E31*'Total CH4 prod CO2 Inj'!F29+$F31*'Total CH4 prod CO2 Inj'!W29-'Inj sep cost'!F29-'Inj sep cost'!W29</f>
        <v>#NAME?</v>
      </c>
      <c r="K31" s="19" t="e">
        <f ca="1">$E31*'Total CH4 prod CO2 Inj'!G29+$F31*'Total CH4 prod CO2 Inj'!X29-'Inj sep cost'!G29-'Inj sep cost'!X29</f>
        <v>#NAME?</v>
      </c>
      <c r="L31" s="19" t="e">
        <f ca="1">$E31*'Total CH4 prod CO2 Inj'!H29+$F31*'Total CH4 prod CO2 Inj'!Y29-'Inj sep cost'!H29-'Inj sep cost'!Y29</f>
        <v>#NAME?</v>
      </c>
      <c r="M31" s="19" t="e">
        <f ca="1">$E31*'Total CH4 prod CO2 Inj'!I29+$F31*'Total CH4 prod CO2 Inj'!Z29-'Inj sep cost'!I29-'Inj sep cost'!Z29</f>
        <v>#NAME?</v>
      </c>
      <c r="N31" s="19" t="e">
        <f ca="1">$E31*'Total CH4 prod CO2 Inj'!J29+$F31*'Total CH4 prod CO2 Inj'!AA29-'Inj sep cost'!J29-'Inj sep cost'!AA29</f>
        <v>#NAME?</v>
      </c>
      <c r="O31" s="19" t="e">
        <f ca="1">$E31*'Total CH4 prod CO2 Inj'!K29+$F31*'Total CH4 prod CO2 Inj'!AB29-'Inj sep cost'!K29-'Inj sep cost'!AB29</f>
        <v>#NAME?</v>
      </c>
      <c r="P31" s="19" t="e">
        <f ca="1">$E31*'Total CH4 prod CO2 Inj'!L29+$F31*'Total CH4 prod CO2 Inj'!AC29-'Inj sep cost'!L29-'Inj sep cost'!AC29</f>
        <v>#NAME?</v>
      </c>
      <c r="Q31" s="19" t="e">
        <f ca="1">$E31*'Total CH4 prod CO2 Inj'!M29+$F31*'Total CH4 prod CO2 Inj'!AD29-'Inj sep cost'!M29-'Inj sep cost'!AD29</f>
        <v>#NAME?</v>
      </c>
      <c r="R31" s="19" t="e">
        <f ca="1">$E31*'Total CH4 prod CO2 Inj'!N29+$F31*'Total CH4 prod CO2 Inj'!AE29-'Inj sep cost'!N29-'Inj sep cost'!AE29</f>
        <v>#NAME?</v>
      </c>
      <c r="S31" s="19" t="e">
        <f ca="1">$E31*'Total CH4 prod CO2 Inj'!O29+$F31*'Total CH4 prod CO2 Inj'!AF29-'Inj sep cost'!O29-'Inj sep cost'!AF29</f>
        <v>#NAME?</v>
      </c>
      <c r="T31" s="19" t="e">
        <f ca="1">$E31*'Total CH4 prod CO2 Inj'!P29+$F31*'Total CH4 prod CO2 Inj'!AG29-'Inj sep cost'!P29-'Inj sep cost'!AG29</f>
        <v>#NAME?</v>
      </c>
      <c r="U31" s="19" t="e">
        <f ca="1">$E31*'Total CH4 prod CO2 Inj'!Q29+$F31*'Total CH4 prod CO2 Inj'!AH29-'Inj sep cost'!Q29-'Inj sep cost'!AH29</f>
        <v>#NAME?</v>
      </c>
    </row>
    <row r="32" spans="2:21" x14ac:dyDescent="0.45">
      <c r="B32">
        <v>26</v>
      </c>
      <c r="C32" t="e">
        <f ca="1">_xll.RiskNormal($D$2,$E$2)</f>
        <v>#NAME?</v>
      </c>
      <c r="D32" t="e">
        <f ca="1">_xll.RiskNormal($D$3,$E$3)</f>
        <v>#NAME?</v>
      </c>
      <c r="E32" s="17" t="e">
        <f t="shared" ca="1" si="0"/>
        <v>#NAME?</v>
      </c>
      <c r="F32" s="17" t="e">
        <f t="shared" ca="1" si="1"/>
        <v>#NAME?</v>
      </c>
      <c r="G32" s="19" t="e">
        <f ca="1">$E32*'Total CH4 prod CO2 Inj'!C30+$F32*'Total CH4 prod CO2 Inj'!T30-'Inj sep cost'!C30-'Inj sep cost'!T30</f>
        <v>#NAME?</v>
      </c>
      <c r="H32" s="19" t="e">
        <f ca="1">$E32*'Total CH4 prod CO2 Inj'!D30+$F32*'Total CH4 prod CO2 Inj'!U30-'Inj sep cost'!D30-'Inj sep cost'!U30</f>
        <v>#NAME?</v>
      </c>
      <c r="I32" s="19" t="e">
        <f ca="1">$E32*'Total CH4 prod CO2 Inj'!E30+$F32*'Total CH4 prod CO2 Inj'!V30-'Inj sep cost'!E30-'Inj sep cost'!V30</f>
        <v>#NAME?</v>
      </c>
      <c r="J32" s="19" t="e">
        <f ca="1">$E32*'Total CH4 prod CO2 Inj'!F30+$F32*'Total CH4 prod CO2 Inj'!W30-'Inj sep cost'!F30-'Inj sep cost'!W30</f>
        <v>#NAME?</v>
      </c>
      <c r="K32" s="19" t="e">
        <f ca="1">$E32*'Total CH4 prod CO2 Inj'!G30+$F32*'Total CH4 prod CO2 Inj'!X30-'Inj sep cost'!G30-'Inj sep cost'!X30</f>
        <v>#NAME?</v>
      </c>
      <c r="L32" s="19" t="e">
        <f ca="1">$E32*'Total CH4 prod CO2 Inj'!H30+$F32*'Total CH4 prod CO2 Inj'!Y30-'Inj sep cost'!H30-'Inj sep cost'!Y30</f>
        <v>#NAME?</v>
      </c>
      <c r="M32" s="19" t="e">
        <f ca="1">$E32*'Total CH4 prod CO2 Inj'!I30+$F32*'Total CH4 prod CO2 Inj'!Z30-'Inj sep cost'!I30-'Inj sep cost'!Z30</f>
        <v>#NAME?</v>
      </c>
      <c r="N32" s="19" t="e">
        <f ca="1">$E32*'Total CH4 prod CO2 Inj'!J30+$F32*'Total CH4 prod CO2 Inj'!AA30-'Inj sep cost'!J30-'Inj sep cost'!AA30</f>
        <v>#NAME?</v>
      </c>
      <c r="O32" s="19" t="e">
        <f ca="1">$E32*'Total CH4 prod CO2 Inj'!K30+$F32*'Total CH4 prod CO2 Inj'!AB30-'Inj sep cost'!K30-'Inj sep cost'!AB30</f>
        <v>#NAME?</v>
      </c>
      <c r="P32" s="19" t="e">
        <f ca="1">$E32*'Total CH4 prod CO2 Inj'!L30+$F32*'Total CH4 prod CO2 Inj'!AC30-'Inj sep cost'!L30-'Inj sep cost'!AC30</f>
        <v>#NAME?</v>
      </c>
      <c r="Q32" s="19" t="e">
        <f ca="1">$E32*'Total CH4 prod CO2 Inj'!M30+$F32*'Total CH4 prod CO2 Inj'!AD30-'Inj sep cost'!M30-'Inj sep cost'!AD30</f>
        <v>#NAME?</v>
      </c>
      <c r="R32" s="19" t="e">
        <f ca="1">$E32*'Total CH4 prod CO2 Inj'!N30+$F32*'Total CH4 prod CO2 Inj'!AE30-'Inj sep cost'!N30-'Inj sep cost'!AE30</f>
        <v>#NAME?</v>
      </c>
      <c r="S32" s="19" t="e">
        <f ca="1">$E32*'Total CH4 prod CO2 Inj'!O30+$F32*'Total CH4 prod CO2 Inj'!AF30-'Inj sep cost'!O30-'Inj sep cost'!AF30</f>
        <v>#NAME?</v>
      </c>
      <c r="T32" s="19" t="e">
        <f ca="1">$E32*'Total CH4 prod CO2 Inj'!P30+$F32*'Total CH4 prod CO2 Inj'!AG30-'Inj sep cost'!P30-'Inj sep cost'!AG30</f>
        <v>#NAME?</v>
      </c>
      <c r="U32" s="19" t="e">
        <f ca="1">$E32*'Total CH4 prod CO2 Inj'!Q30+$F32*'Total CH4 prod CO2 Inj'!AH30-'Inj sep cost'!Q30-'Inj sep cost'!AH30</f>
        <v>#NAME?</v>
      </c>
    </row>
    <row r="33" spans="2:21" x14ac:dyDescent="0.45">
      <c r="B33">
        <v>27</v>
      </c>
      <c r="C33" t="e">
        <f ca="1">_xll.RiskNormal($D$2,$E$2)</f>
        <v>#NAME?</v>
      </c>
      <c r="D33" t="e">
        <f ca="1">_xll.RiskNormal($D$3,$E$3)</f>
        <v>#NAME?</v>
      </c>
      <c r="E33" s="17" t="e">
        <f t="shared" ca="1" si="0"/>
        <v>#NAME?</v>
      </c>
      <c r="F33" s="17" t="e">
        <f t="shared" ca="1" si="1"/>
        <v>#NAME?</v>
      </c>
      <c r="G33" s="19" t="e">
        <f ca="1">$E33*'Total CH4 prod CO2 Inj'!C31+$F33*'Total CH4 prod CO2 Inj'!T31-'Inj sep cost'!C31-'Inj sep cost'!T31</f>
        <v>#NAME?</v>
      </c>
      <c r="H33" s="19" t="e">
        <f ca="1">$E33*'Total CH4 prod CO2 Inj'!D31+$F33*'Total CH4 prod CO2 Inj'!U31-'Inj sep cost'!D31-'Inj sep cost'!U31</f>
        <v>#NAME?</v>
      </c>
      <c r="I33" s="19" t="e">
        <f ca="1">$E33*'Total CH4 prod CO2 Inj'!E31+$F33*'Total CH4 prod CO2 Inj'!V31-'Inj sep cost'!E31-'Inj sep cost'!V31</f>
        <v>#NAME?</v>
      </c>
      <c r="J33" s="19" t="e">
        <f ca="1">$E33*'Total CH4 prod CO2 Inj'!F31+$F33*'Total CH4 prod CO2 Inj'!W31-'Inj sep cost'!F31-'Inj sep cost'!W31</f>
        <v>#NAME?</v>
      </c>
      <c r="K33" s="19" t="e">
        <f ca="1">$E33*'Total CH4 prod CO2 Inj'!G31+$F33*'Total CH4 prod CO2 Inj'!X31-'Inj sep cost'!G31-'Inj sep cost'!X31</f>
        <v>#NAME?</v>
      </c>
      <c r="L33" s="19" t="e">
        <f ca="1">$E33*'Total CH4 prod CO2 Inj'!H31+$F33*'Total CH4 prod CO2 Inj'!Y31-'Inj sep cost'!H31-'Inj sep cost'!Y31</f>
        <v>#NAME?</v>
      </c>
      <c r="M33" s="19" t="e">
        <f ca="1">$E33*'Total CH4 prod CO2 Inj'!I31+$F33*'Total CH4 prod CO2 Inj'!Z31-'Inj sep cost'!I31-'Inj sep cost'!Z31</f>
        <v>#NAME?</v>
      </c>
      <c r="N33" s="19" t="e">
        <f ca="1">$E33*'Total CH4 prod CO2 Inj'!J31+$F33*'Total CH4 prod CO2 Inj'!AA31-'Inj sep cost'!J31-'Inj sep cost'!AA31</f>
        <v>#NAME?</v>
      </c>
      <c r="O33" s="19" t="e">
        <f ca="1">$E33*'Total CH4 prod CO2 Inj'!K31+$F33*'Total CH4 prod CO2 Inj'!AB31-'Inj sep cost'!K31-'Inj sep cost'!AB31</f>
        <v>#NAME?</v>
      </c>
      <c r="P33" s="19" t="e">
        <f ca="1">$E33*'Total CH4 prod CO2 Inj'!L31+$F33*'Total CH4 prod CO2 Inj'!AC31-'Inj sep cost'!L31-'Inj sep cost'!AC31</f>
        <v>#NAME?</v>
      </c>
      <c r="Q33" s="19" t="e">
        <f ca="1">$E33*'Total CH4 prod CO2 Inj'!M31+$F33*'Total CH4 prod CO2 Inj'!AD31-'Inj sep cost'!M31-'Inj sep cost'!AD31</f>
        <v>#NAME?</v>
      </c>
      <c r="R33" s="19" t="e">
        <f ca="1">$E33*'Total CH4 prod CO2 Inj'!N31+$F33*'Total CH4 prod CO2 Inj'!AE31-'Inj sep cost'!N31-'Inj sep cost'!AE31</f>
        <v>#NAME?</v>
      </c>
      <c r="S33" s="19" t="e">
        <f ca="1">$E33*'Total CH4 prod CO2 Inj'!O31+$F33*'Total CH4 prod CO2 Inj'!AF31-'Inj sep cost'!O31-'Inj sep cost'!AF31</f>
        <v>#NAME?</v>
      </c>
      <c r="T33" s="19" t="e">
        <f ca="1">$E33*'Total CH4 prod CO2 Inj'!P31+$F33*'Total CH4 prod CO2 Inj'!AG31-'Inj sep cost'!P31-'Inj sep cost'!AG31</f>
        <v>#NAME?</v>
      </c>
      <c r="U33" s="19" t="e">
        <f ca="1">$E33*'Total CH4 prod CO2 Inj'!Q31+$F33*'Total CH4 prod CO2 Inj'!AH31-'Inj sep cost'!Q31-'Inj sep cost'!AH31</f>
        <v>#NAME?</v>
      </c>
    </row>
    <row r="34" spans="2:21" x14ac:dyDescent="0.45">
      <c r="B34">
        <v>28</v>
      </c>
      <c r="C34" t="e">
        <f ca="1">_xll.RiskNormal($D$2,$E$2)</f>
        <v>#NAME?</v>
      </c>
      <c r="D34" t="e">
        <f ca="1">_xll.RiskNormal($D$3,$E$3)</f>
        <v>#NAME?</v>
      </c>
      <c r="E34" s="17" t="e">
        <f t="shared" ca="1" si="0"/>
        <v>#NAME?</v>
      </c>
      <c r="F34" s="17" t="e">
        <f t="shared" ca="1" si="1"/>
        <v>#NAME?</v>
      </c>
      <c r="G34" s="19" t="e">
        <f ca="1">$E34*'Total CH4 prod CO2 Inj'!C32+$F34*'Total CH4 prod CO2 Inj'!T32-'Inj sep cost'!C32-'Inj sep cost'!T32</f>
        <v>#NAME?</v>
      </c>
      <c r="H34" s="19" t="e">
        <f ca="1">$E34*'Total CH4 prod CO2 Inj'!D32+$F34*'Total CH4 prod CO2 Inj'!U32-'Inj sep cost'!D32-'Inj sep cost'!U32</f>
        <v>#NAME?</v>
      </c>
      <c r="I34" s="19" t="e">
        <f ca="1">$E34*'Total CH4 prod CO2 Inj'!E32+$F34*'Total CH4 prod CO2 Inj'!V32-'Inj sep cost'!E32-'Inj sep cost'!V32</f>
        <v>#NAME?</v>
      </c>
      <c r="J34" s="19" t="e">
        <f ca="1">$E34*'Total CH4 prod CO2 Inj'!F32+$F34*'Total CH4 prod CO2 Inj'!W32-'Inj sep cost'!F32-'Inj sep cost'!W32</f>
        <v>#NAME?</v>
      </c>
      <c r="K34" s="19" t="e">
        <f ca="1">$E34*'Total CH4 prod CO2 Inj'!G32+$F34*'Total CH4 prod CO2 Inj'!X32-'Inj sep cost'!G32-'Inj sep cost'!X32</f>
        <v>#NAME?</v>
      </c>
      <c r="L34" s="19" t="e">
        <f ca="1">$E34*'Total CH4 prod CO2 Inj'!H32+$F34*'Total CH4 prod CO2 Inj'!Y32-'Inj sep cost'!H32-'Inj sep cost'!Y32</f>
        <v>#NAME?</v>
      </c>
      <c r="M34" s="19" t="e">
        <f ca="1">$E34*'Total CH4 prod CO2 Inj'!I32+$F34*'Total CH4 prod CO2 Inj'!Z32-'Inj sep cost'!I32-'Inj sep cost'!Z32</f>
        <v>#NAME?</v>
      </c>
      <c r="N34" s="19" t="e">
        <f ca="1">$E34*'Total CH4 prod CO2 Inj'!J32+$F34*'Total CH4 prod CO2 Inj'!AA32-'Inj sep cost'!J32-'Inj sep cost'!AA32</f>
        <v>#NAME?</v>
      </c>
      <c r="O34" s="19" t="e">
        <f ca="1">$E34*'Total CH4 prod CO2 Inj'!K32+$F34*'Total CH4 prod CO2 Inj'!AB32-'Inj sep cost'!K32-'Inj sep cost'!AB32</f>
        <v>#NAME?</v>
      </c>
      <c r="P34" s="19" t="e">
        <f ca="1">$E34*'Total CH4 prod CO2 Inj'!L32+$F34*'Total CH4 prod CO2 Inj'!AC32-'Inj sep cost'!L32-'Inj sep cost'!AC32</f>
        <v>#NAME?</v>
      </c>
      <c r="Q34" s="19" t="e">
        <f ca="1">$E34*'Total CH4 prod CO2 Inj'!M32+$F34*'Total CH4 prod CO2 Inj'!AD32-'Inj sep cost'!M32-'Inj sep cost'!AD32</f>
        <v>#NAME?</v>
      </c>
      <c r="R34" s="19" t="e">
        <f ca="1">$E34*'Total CH4 prod CO2 Inj'!N32+$F34*'Total CH4 prod CO2 Inj'!AE32-'Inj sep cost'!N32-'Inj sep cost'!AE32</f>
        <v>#NAME?</v>
      </c>
      <c r="S34" s="19" t="e">
        <f ca="1">$E34*'Total CH4 prod CO2 Inj'!O32+$F34*'Total CH4 prod CO2 Inj'!AF32-'Inj sep cost'!O32-'Inj sep cost'!AF32</f>
        <v>#NAME?</v>
      </c>
      <c r="T34" s="19" t="e">
        <f ca="1">$E34*'Total CH4 prod CO2 Inj'!P32+$F34*'Total CH4 prod CO2 Inj'!AG32-'Inj sep cost'!P32-'Inj sep cost'!AG32</f>
        <v>#NAME?</v>
      </c>
      <c r="U34" s="19" t="e">
        <f ca="1">$E34*'Total CH4 prod CO2 Inj'!Q32+$F34*'Total CH4 prod CO2 Inj'!AH32-'Inj sep cost'!Q32-'Inj sep cost'!AH32</f>
        <v>#NAME?</v>
      </c>
    </row>
    <row r="35" spans="2:21" x14ac:dyDescent="0.45">
      <c r="B35">
        <v>29</v>
      </c>
      <c r="C35" t="e">
        <f ca="1">_xll.RiskNormal($D$2,$E$2)</f>
        <v>#NAME?</v>
      </c>
      <c r="D35" t="e">
        <f ca="1">_xll.RiskNormal($D$3,$E$3)</f>
        <v>#NAME?</v>
      </c>
      <c r="E35" s="17" t="e">
        <f t="shared" ca="1" si="0"/>
        <v>#NAME?</v>
      </c>
      <c r="F35" s="17" t="e">
        <f t="shared" ca="1" si="1"/>
        <v>#NAME?</v>
      </c>
      <c r="G35" s="19" t="e">
        <f ca="1">$E35*'Total CH4 prod CO2 Inj'!C33+$F35*'Total CH4 prod CO2 Inj'!T33-'Inj sep cost'!C33-'Inj sep cost'!T33</f>
        <v>#NAME?</v>
      </c>
      <c r="H35" s="19" t="e">
        <f ca="1">$E35*'Total CH4 prod CO2 Inj'!D33+$F35*'Total CH4 prod CO2 Inj'!U33-'Inj sep cost'!D33-'Inj sep cost'!U33</f>
        <v>#NAME?</v>
      </c>
      <c r="I35" s="19" t="e">
        <f ca="1">$E35*'Total CH4 prod CO2 Inj'!E33+$F35*'Total CH4 prod CO2 Inj'!V33-'Inj sep cost'!E33-'Inj sep cost'!V33</f>
        <v>#NAME?</v>
      </c>
      <c r="J35" s="19" t="e">
        <f ca="1">$E35*'Total CH4 prod CO2 Inj'!F33+$F35*'Total CH4 prod CO2 Inj'!W33-'Inj sep cost'!F33-'Inj sep cost'!W33</f>
        <v>#NAME?</v>
      </c>
      <c r="K35" s="19" t="e">
        <f ca="1">$E35*'Total CH4 prod CO2 Inj'!G33+$F35*'Total CH4 prod CO2 Inj'!X33-'Inj sep cost'!G33-'Inj sep cost'!X33</f>
        <v>#NAME?</v>
      </c>
      <c r="L35" s="19" t="e">
        <f ca="1">$E35*'Total CH4 prod CO2 Inj'!H33+$F35*'Total CH4 prod CO2 Inj'!Y33-'Inj sep cost'!H33-'Inj sep cost'!Y33</f>
        <v>#NAME?</v>
      </c>
      <c r="M35" s="19" t="e">
        <f ca="1">$E35*'Total CH4 prod CO2 Inj'!I33+$F35*'Total CH4 prod CO2 Inj'!Z33-'Inj sep cost'!I33-'Inj sep cost'!Z33</f>
        <v>#NAME?</v>
      </c>
      <c r="N35" s="19" t="e">
        <f ca="1">$E35*'Total CH4 prod CO2 Inj'!J33+$F35*'Total CH4 prod CO2 Inj'!AA33-'Inj sep cost'!J33-'Inj sep cost'!AA33</f>
        <v>#NAME?</v>
      </c>
      <c r="O35" s="19" t="e">
        <f ca="1">$E35*'Total CH4 prod CO2 Inj'!K33+$F35*'Total CH4 prod CO2 Inj'!AB33-'Inj sep cost'!K33-'Inj sep cost'!AB33</f>
        <v>#NAME?</v>
      </c>
      <c r="P35" s="19" t="e">
        <f ca="1">$E35*'Total CH4 prod CO2 Inj'!L33+$F35*'Total CH4 prod CO2 Inj'!AC33-'Inj sep cost'!L33-'Inj sep cost'!AC33</f>
        <v>#NAME?</v>
      </c>
      <c r="Q35" s="19" t="e">
        <f ca="1">$E35*'Total CH4 prod CO2 Inj'!M33+$F35*'Total CH4 prod CO2 Inj'!AD33-'Inj sep cost'!M33-'Inj sep cost'!AD33</f>
        <v>#NAME?</v>
      </c>
      <c r="R35" s="19" t="e">
        <f ca="1">$E35*'Total CH4 prod CO2 Inj'!N33+$F35*'Total CH4 prod CO2 Inj'!AE33-'Inj sep cost'!N33-'Inj sep cost'!AE33</f>
        <v>#NAME?</v>
      </c>
      <c r="S35" s="19" t="e">
        <f ca="1">$E35*'Total CH4 prod CO2 Inj'!O33+$F35*'Total CH4 prod CO2 Inj'!AF33-'Inj sep cost'!O33-'Inj sep cost'!AF33</f>
        <v>#NAME?</v>
      </c>
      <c r="T35" s="19" t="e">
        <f ca="1">$E35*'Total CH4 prod CO2 Inj'!P33+$F35*'Total CH4 prod CO2 Inj'!AG33-'Inj sep cost'!P33-'Inj sep cost'!AG33</f>
        <v>#NAME?</v>
      </c>
      <c r="U35" s="19" t="e">
        <f ca="1">$E35*'Total CH4 prod CO2 Inj'!Q33+$F35*'Total CH4 prod CO2 Inj'!AH33-'Inj sep cost'!Q33-'Inj sep cost'!AH33</f>
        <v>#NAME?</v>
      </c>
    </row>
    <row r="36" spans="2:21" x14ac:dyDescent="0.45">
      <c r="B36">
        <v>30</v>
      </c>
      <c r="C36" t="e">
        <f ca="1">_xll.RiskNormal($D$2,$E$2)</f>
        <v>#NAME?</v>
      </c>
      <c r="D36" t="e">
        <f ca="1">_xll.RiskNormal($D$3,$E$3)</f>
        <v>#NAME?</v>
      </c>
      <c r="E36" s="17" t="e">
        <f t="shared" ca="1" si="0"/>
        <v>#NAME?</v>
      </c>
      <c r="F36" s="17" t="e">
        <f t="shared" ca="1" si="1"/>
        <v>#NAME?</v>
      </c>
      <c r="G36" s="19" t="e">
        <f ca="1">$E36*'Total CH4 prod CO2 Inj'!C34+$F36*'Total CH4 prod CO2 Inj'!T34-'Inj sep cost'!C34-'Inj sep cost'!T34</f>
        <v>#NAME?</v>
      </c>
      <c r="H36" s="19" t="e">
        <f ca="1">$E36*'Total CH4 prod CO2 Inj'!D34+$F36*'Total CH4 prod CO2 Inj'!U34-'Inj sep cost'!D34-'Inj sep cost'!U34</f>
        <v>#NAME?</v>
      </c>
      <c r="I36" s="19" t="e">
        <f ca="1">$E36*'Total CH4 prod CO2 Inj'!E34+$F36*'Total CH4 prod CO2 Inj'!V34-'Inj sep cost'!E34-'Inj sep cost'!V34</f>
        <v>#NAME?</v>
      </c>
      <c r="J36" s="19" t="e">
        <f ca="1">$E36*'Total CH4 prod CO2 Inj'!F34+$F36*'Total CH4 prod CO2 Inj'!W34-'Inj sep cost'!F34-'Inj sep cost'!W34</f>
        <v>#NAME?</v>
      </c>
      <c r="K36" s="19" t="e">
        <f ca="1">$E36*'Total CH4 prod CO2 Inj'!G34+$F36*'Total CH4 prod CO2 Inj'!X34-'Inj sep cost'!G34-'Inj sep cost'!X34</f>
        <v>#NAME?</v>
      </c>
      <c r="L36" s="19" t="e">
        <f ca="1">$E36*'Total CH4 prod CO2 Inj'!H34+$F36*'Total CH4 prod CO2 Inj'!Y34-'Inj sep cost'!H34-'Inj sep cost'!Y34</f>
        <v>#NAME?</v>
      </c>
      <c r="M36" s="19" t="e">
        <f ca="1">$E36*'Total CH4 prod CO2 Inj'!I34+$F36*'Total CH4 prod CO2 Inj'!Z34-'Inj sep cost'!I34-'Inj sep cost'!Z34</f>
        <v>#NAME?</v>
      </c>
      <c r="N36" s="19" t="e">
        <f ca="1">$E36*'Total CH4 prod CO2 Inj'!J34+$F36*'Total CH4 prod CO2 Inj'!AA34-'Inj sep cost'!J34-'Inj sep cost'!AA34</f>
        <v>#NAME?</v>
      </c>
      <c r="O36" s="19" t="e">
        <f ca="1">$E36*'Total CH4 prod CO2 Inj'!K34+$F36*'Total CH4 prod CO2 Inj'!AB34-'Inj sep cost'!K34-'Inj sep cost'!AB34</f>
        <v>#NAME?</v>
      </c>
      <c r="P36" s="19" t="e">
        <f ca="1">$E36*'Total CH4 prod CO2 Inj'!L34+$F36*'Total CH4 prod CO2 Inj'!AC34-'Inj sep cost'!L34-'Inj sep cost'!AC34</f>
        <v>#NAME?</v>
      </c>
      <c r="Q36" s="19" t="e">
        <f ca="1">$E36*'Total CH4 prod CO2 Inj'!M34+$F36*'Total CH4 prod CO2 Inj'!AD34-'Inj sep cost'!M34-'Inj sep cost'!AD34</f>
        <v>#NAME?</v>
      </c>
      <c r="R36" s="19" t="e">
        <f ca="1">$E36*'Total CH4 prod CO2 Inj'!N34+$F36*'Total CH4 prod CO2 Inj'!AE34-'Inj sep cost'!N34-'Inj sep cost'!AE34</f>
        <v>#NAME?</v>
      </c>
      <c r="S36" s="19" t="e">
        <f ca="1">$E36*'Total CH4 prod CO2 Inj'!O34+$F36*'Total CH4 prod CO2 Inj'!AF34-'Inj sep cost'!O34-'Inj sep cost'!AF34</f>
        <v>#NAME?</v>
      </c>
      <c r="T36" s="19" t="e">
        <f ca="1">$E36*'Total CH4 prod CO2 Inj'!P34+$F36*'Total CH4 prod CO2 Inj'!AG34-'Inj sep cost'!P34-'Inj sep cost'!AG34</f>
        <v>#NAME?</v>
      </c>
      <c r="U36" s="19" t="e">
        <f ca="1">$E36*'Total CH4 prod CO2 Inj'!Q34+$F36*'Total CH4 prod CO2 Inj'!AH34-'Inj sep cost'!Q34-'Inj sep cost'!AH34</f>
        <v>#NAME?</v>
      </c>
    </row>
    <row r="37" spans="2:21" x14ac:dyDescent="0.45">
      <c r="B37">
        <v>31</v>
      </c>
      <c r="C37" t="e">
        <f ca="1">_xll.RiskNormal($D$2,$E$2)</f>
        <v>#NAME?</v>
      </c>
      <c r="D37" t="e">
        <f ca="1">_xll.RiskNormal($D$3,$E$3)</f>
        <v>#NAME?</v>
      </c>
      <c r="E37" s="17" t="e">
        <f t="shared" ca="1" si="0"/>
        <v>#NAME?</v>
      </c>
      <c r="F37" s="17" t="e">
        <f t="shared" ca="1" si="1"/>
        <v>#NAME?</v>
      </c>
      <c r="G37" s="19" t="e">
        <f ca="1">$E37*'Total CH4 prod CO2 Inj'!C35+$F37*'Total CH4 prod CO2 Inj'!T35-'Inj sep cost'!C35-'Inj sep cost'!T35</f>
        <v>#NAME?</v>
      </c>
      <c r="H37" s="19" t="e">
        <f ca="1">$E37*'Total CH4 prod CO2 Inj'!D35+$F37*'Total CH4 prod CO2 Inj'!U35-'Inj sep cost'!D35-'Inj sep cost'!U35</f>
        <v>#NAME?</v>
      </c>
      <c r="I37" s="19" t="e">
        <f ca="1">$E37*'Total CH4 prod CO2 Inj'!E35+$F37*'Total CH4 prod CO2 Inj'!V35-'Inj sep cost'!E35-'Inj sep cost'!V35</f>
        <v>#NAME?</v>
      </c>
      <c r="J37" s="19" t="e">
        <f ca="1">$E37*'Total CH4 prod CO2 Inj'!F35+$F37*'Total CH4 prod CO2 Inj'!W35-'Inj sep cost'!F35-'Inj sep cost'!W35</f>
        <v>#NAME?</v>
      </c>
      <c r="K37" s="19" t="e">
        <f ca="1">$E37*'Total CH4 prod CO2 Inj'!G35+$F37*'Total CH4 prod CO2 Inj'!X35-'Inj sep cost'!G35-'Inj sep cost'!X35</f>
        <v>#NAME?</v>
      </c>
      <c r="L37" s="19" t="e">
        <f ca="1">$E37*'Total CH4 prod CO2 Inj'!H35+$F37*'Total CH4 prod CO2 Inj'!Y35-'Inj sep cost'!H35-'Inj sep cost'!Y35</f>
        <v>#NAME?</v>
      </c>
      <c r="M37" s="19" t="e">
        <f ca="1">$E37*'Total CH4 prod CO2 Inj'!I35+$F37*'Total CH4 prod CO2 Inj'!Z35-'Inj sep cost'!I35-'Inj sep cost'!Z35</f>
        <v>#NAME?</v>
      </c>
      <c r="N37" s="19" t="e">
        <f ca="1">$E37*'Total CH4 prod CO2 Inj'!J35+$F37*'Total CH4 prod CO2 Inj'!AA35-'Inj sep cost'!J35-'Inj sep cost'!AA35</f>
        <v>#NAME?</v>
      </c>
      <c r="O37" s="19" t="e">
        <f ca="1">$E37*'Total CH4 prod CO2 Inj'!K35+$F37*'Total CH4 prod CO2 Inj'!AB35-'Inj sep cost'!K35-'Inj sep cost'!AB35</f>
        <v>#NAME?</v>
      </c>
      <c r="P37" s="19" t="e">
        <f ca="1">$E37*'Total CH4 prod CO2 Inj'!L35+$F37*'Total CH4 prod CO2 Inj'!AC35-'Inj sep cost'!L35-'Inj sep cost'!AC35</f>
        <v>#NAME?</v>
      </c>
      <c r="Q37" s="19" t="e">
        <f ca="1">$E37*'Total CH4 prod CO2 Inj'!M35+$F37*'Total CH4 prod CO2 Inj'!AD35-'Inj sep cost'!M35-'Inj sep cost'!AD35</f>
        <v>#NAME?</v>
      </c>
      <c r="R37" s="19" t="e">
        <f ca="1">$E37*'Total CH4 prod CO2 Inj'!N35+$F37*'Total CH4 prod CO2 Inj'!AE35-'Inj sep cost'!N35-'Inj sep cost'!AE35</f>
        <v>#NAME?</v>
      </c>
      <c r="S37" s="19" t="e">
        <f ca="1">$E37*'Total CH4 prod CO2 Inj'!O35+$F37*'Total CH4 prod CO2 Inj'!AF35-'Inj sep cost'!O35-'Inj sep cost'!AF35</f>
        <v>#NAME?</v>
      </c>
      <c r="T37" s="19" t="e">
        <f ca="1">$E37*'Total CH4 prod CO2 Inj'!P35+$F37*'Total CH4 prod CO2 Inj'!AG35-'Inj sep cost'!P35-'Inj sep cost'!AG35</f>
        <v>#NAME?</v>
      </c>
      <c r="U37" s="19" t="e">
        <f ca="1">$E37*'Total CH4 prod CO2 Inj'!Q35+$F37*'Total CH4 prod CO2 Inj'!AH35-'Inj sep cost'!Q35-'Inj sep cost'!AH35</f>
        <v>#NAME?</v>
      </c>
    </row>
    <row r="38" spans="2:21" x14ac:dyDescent="0.45">
      <c r="B38">
        <v>32</v>
      </c>
      <c r="C38" t="e">
        <f ca="1">_xll.RiskNormal($D$2,$E$2)</f>
        <v>#NAME?</v>
      </c>
      <c r="D38" t="e">
        <f ca="1">_xll.RiskNormal($D$3,$E$3)</f>
        <v>#NAME?</v>
      </c>
      <c r="E38" s="17" t="e">
        <f t="shared" ca="1" si="0"/>
        <v>#NAME?</v>
      </c>
      <c r="F38" s="17" t="e">
        <f t="shared" ca="1" si="1"/>
        <v>#NAME?</v>
      </c>
      <c r="G38" s="19" t="e">
        <f ca="1">$E38*'Total CH4 prod CO2 Inj'!C36+$F38*'Total CH4 prod CO2 Inj'!T36-'Inj sep cost'!C36-'Inj sep cost'!T36</f>
        <v>#NAME?</v>
      </c>
      <c r="H38" s="19" t="e">
        <f ca="1">$E38*'Total CH4 prod CO2 Inj'!D36+$F38*'Total CH4 prod CO2 Inj'!U36-'Inj sep cost'!D36-'Inj sep cost'!U36</f>
        <v>#NAME?</v>
      </c>
      <c r="I38" s="19" t="e">
        <f ca="1">$E38*'Total CH4 prod CO2 Inj'!E36+$F38*'Total CH4 prod CO2 Inj'!V36-'Inj sep cost'!E36-'Inj sep cost'!V36</f>
        <v>#NAME?</v>
      </c>
      <c r="J38" s="19" t="e">
        <f ca="1">$E38*'Total CH4 prod CO2 Inj'!F36+$F38*'Total CH4 prod CO2 Inj'!W36-'Inj sep cost'!F36-'Inj sep cost'!W36</f>
        <v>#NAME?</v>
      </c>
      <c r="K38" s="19" t="e">
        <f ca="1">$E38*'Total CH4 prod CO2 Inj'!G36+$F38*'Total CH4 prod CO2 Inj'!X36-'Inj sep cost'!G36-'Inj sep cost'!X36</f>
        <v>#NAME?</v>
      </c>
      <c r="L38" s="19" t="e">
        <f ca="1">$E38*'Total CH4 prod CO2 Inj'!H36+$F38*'Total CH4 prod CO2 Inj'!Y36-'Inj sep cost'!H36-'Inj sep cost'!Y36</f>
        <v>#NAME?</v>
      </c>
      <c r="M38" s="19" t="e">
        <f ca="1">$E38*'Total CH4 prod CO2 Inj'!I36+$F38*'Total CH4 prod CO2 Inj'!Z36-'Inj sep cost'!I36-'Inj sep cost'!Z36</f>
        <v>#NAME?</v>
      </c>
      <c r="N38" s="19" t="e">
        <f ca="1">$E38*'Total CH4 prod CO2 Inj'!J36+$F38*'Total CH4 prod CO2 Inj'!AA36-'Inj sep cost'!J36-'Inj sep cost'!AA36</f>
        <v>#NAME?</v>
      </c>
      <c r="O38" s="19" t="e">
        <f ca="1">$E38*'Total CH4 prod CO2 Inj'!K36+$F38*'Total CH4 prod CO2 Inj'!AB36-'Inj sep cost'!K36-'Inj sep cost'!AB36</f>
        <v>#NAME?</v>
      </c>
      <c r="P38" s="19" t="e">
        <f ca="1">$E38*'Total CH4 prod CO2 Inj'!L36+$F38*'Total CH4 prod CO2 Inj'!AC36-'Inj sep cost'!L36-'Inj sep cost'!AC36</f>
        <v>#NAME?</v>
      </c>
      <c r="Q38" s="19" t="e">
        <f ca="1">$E38*'Total CH4 prod CO2 Inj'!M36+$F38*'Total CH4 prod CO2 Inj'!AD36-'Inj sep cost'!M36-'Inj sep cost'!AD36</f>
        <v>#NAME?</v>
      </c>
      <c r="R38" s="19" t="e">
        <f ca="1">$E38*'Total CH4 prod CO2 Inj'!N36+$F38*'Total CH4 prod CO2 Inj'!AE36-'Inj sep cost'!N36-'Inj sep cost'!AE36</f>
        <v>#NAME?</v>
      </c>
      <c r="S38" s="19" t="e">
        <f ca="1">$E38*'Total CH4 prod CO2 Inj'!O36+$F38*'Total CH4 prod CO2 Inj'!AF36-'Inj sep cost'!O36-'Inj sep cost'!AF36</f>
        <v>#NAME?</v>
      </c>
      <c r="T38" s="19" t="e">
        <f ca="1">$E38*'Total CH4 prod CO2 Inj'!P36+$F38*'Total CH4 prod CO2 Inj'!AG36-'Inj sep cost'!P36-'Inj sep cost'!AG36</f>
        <v>#NAME?</v>
      </c>
      <c r="U38" s="19" t="e">
        <f ca="1">$E38*'Total CH4 prod CO2 Inj'!Q36+$F38*'Total CH4 prod CO2 Inj'!AH36-'Inj sep cost'!Q36-'Inj sep cost'!AH36</f>
        <v>#NAME?</v>
      </c>
    </row>
    <row r="39" spans="2:21" x14ac:dyDescent="0.45">
      <c r="B39">
        <v>33</v>
      </c>
      <c r="C39" t="e">
        <f ca="1">_xll.RiskNormal($D$2,$E$2)</f>
        <v>#NAME?</v>
      </c>
      <c r="D39" t="e">
        <f ca="1">_xll.RiskNormal($D$3,$E$3)</f>
        <v>#NAME?</v>
      </c>
      <c r="E39" s="17" t="e">
        <f t="shared" ca="1" si="0"/>
        <v>#NAME?</v>
      </c>
      <c r="F39" s="17" t="e">
        <f t="shared" ca="1" si="1"/>
        <v>#NAME?</v>
      </c>
      <c r="G39" s="19" t="e">
        <f ca="1">$E39*'Total CH4 prod CO2 Inj'!C37+$F39*'Total CH4 prod CO2 Inj'!T37-'Inj sep cost'!C37-'Inj sep cost'!T37</f>
        <v>#NAME?</v>
      </c>
      <c r="H39" s="19" t="e">
        <f ca="1">$E39*'Total CH4 prod CO2 Inj'!D37+$F39*'Total CH4 prod CO2 Inj'!U37-'Inj sep cost'!D37-'Inj sep cost'!U37</f>
        <v>#NAME?</v>
      </c>
      <c r="I39" s="19" t="e">
        <f ca="1">$E39*'Total CH4 prod CO2 Inj'!E37+$F39*'Total CH4 prod CO2 Inj'!V37-'Inj sep cost'!E37-'Inj sep cost'!V37</f>
        <v>#NAME?</v>
      </c>
      <c r="J39" s="19" t="e">
        <f ca="1">$E39*'Total CH4 prod CO2 Inj'!F37+$F39*'Total CH4 prod CO2 Inj'!W37-'Inj sep cost'!F37-'Inj sep cost'!W37</f>
        <v>#NAME?</v>
      </c>
      <c r="K39" s="19" t="e">
        <f ca="1">$E39*'Total CH4 prod CO2 Inj'!G37+$F39*'Total CH4 prod CO2 Inj'!X37-'Inj sep cost'!G37-'Inj sep cost'!X37</f>
        <v>#NAME?</v>
      </c>
      <c r="L39" s="19" t="e">
        <f ca="1">$E39*'Total CH4 prod CO2 Inj'!H37+$F39*'Total CH4 prod CO2 Inj'!Y37-'Inj sep cost'!H37-'Inj sep cost'!Y37</f>
        <v>#NAME?</v>
      </c>
      <c r="M39" s="19" t="e">
        <f ca="1">$E39*'Total CH4 prod CO2 Inj'!I37+$F39*'Total CH4 prod CO2 Inj'!Z37-'Inj sep cost'!I37-'Inj sep cost'!Z37</f>
        <v>#NAME?</v>
      </c>
      <c r="N39" s="19" t="e">
        <f ca="1">$E39*'Total CH4 prod CO2 Inj'!J37+$F39*'Total CH4 prod CO2 Inj'!AA37-'Inj sep cost'!J37-'Inj sep cost'!AA37</f>
        <v>#NAME?</v>
      </c>
      <c r="O39" s="19" t="e">
        <f ca="1">$E39*'Total CH4 prod CO2 Inj'!K37+$F39*'Total CH4 prod CO2 Inj'!AB37-'Inj sep cost'!K37-'Inj sep cost'!AB37</f>
        <v>#NAME?</v>
      </c>
      <c r="P39" s="19" t="e">
        <f ca="1">$E39*'Total CH4 prod CO2 Inj'!L37+$F39*'Total CH4 prod CO2 Inj'!AC37-'Inj sep cost'!L37-'Inj sep cost'!AC37</f>
        <v>#NAME?</v>
      </c>
      <c r="Q39" s="19" t="e">
        <f ca="1">$E39*'Total CH4 prod CO2 Inj'!M37+$F39*'Total CH4 prod CO2 Inj'!AD37-'Inj sep cost'!M37-'Inj sep cost'!AD37</f>
        <v>#NAME?</v>
      </c>
      <c r="R39" s="19" t="e">
        <f ca="1">$E39*'Total CH4 prod CO2 Inj'!N37+$F39*'Total CH4 prod CO2 Inj'!AE37-'Inj sep cost'!N37-'Inj sep cost'!AE37</f>
        <v>#NAME?</v>
      </c>
      <c r="S39" s="19" t="e">
        <f ca="1">$E39*'Total CH4 prod CO2 Inj'!O37+$F39*'Total CH4 prod CO2 Inj'!AF37-'Inj sep cost'!O37-'Inj sep cost'!AF37</f>
        <v>#NAME?</v>
      </c>
      <c r="T39" s="19" t="e">
        <f ca="1">$E39*'Total CH4 prod CO2 Inj'!P37+$F39*'Total CH4 prod CO2 Inj'!AG37-'Inj sep cost'!P37-'Inj sep cost'!AG37</f>
        <v>#NAME?</v>
      </c>
      <c r="U39" s="19" t="e">
        <f ca="1">$E39*'Total CH4 prod CO2 Inj'!Q37+$F39*'Total CH4 prod CO2 Inj'!AH37-'Inj sep cost'!Q37-'Inj sep cost'!AH37</f>
        <v>#NAME?</v>
      </c>
    </row>
    <row r="40" spans="2:21" x14ac:dyDescent="0.45">
      <c r="B40">
        <v>34</v>
      </c>
      <c r="C40" t="e">
        <f ca="1">_xll.RiskNormal($D$2,$E$2)</f>
        <v>#NAME?</v>
      </c>
      <c r="D40" t="e">
        <f ca="1">_xll.RiskNormal($D$3,$E$3)</f>
        <v>#NAME?</v>
      </c>
      <c r="E40" s="17" t="e">
        <f t="shared" ca="1" si="0"/>
        <v>#NAME?</v>
      </c>
      <c r="F40" s="17" t="e">
        <f t="shared" ca="1" si="1"/>
        <v>#NAME?</v>
      </c>
      <c r="G40" s="19" t="e">
        <f ca="1">$E40*'Total CH4 prod CO2 Inj'!C38+$F40*'Total CH4 prod CO2 Inj'!T38-'Inj sep cost'!C38-'Inj sep cost'!T38</f>
        <v>#NAME?</v>
      </c>
      <c r="H40" s="19" t="e">
        <f ca="1">$E40*'Total CH4 prod CO2 Inj'!D38+$F40*'Total CH4 prod CO2 Inj'!U38-'Inj sep cost'!D38-'Inj sep cost'!U38</f>
        <v>#NAME?</v>
      </c>
      <c r="I40" s="19" t="e">
        <f ca="1">$E40*'Total CH4 prod CO2 Inj'!E38+$F40*'Total CH4 prod CO2 Inj'!V38-'Inj sep cost'!E38-'Inj sep cost'!V38</f>
        <v>#NAME?</v>
      </c>
      <c r="J40" s="19" t="e">
        <f ca="1">$E40*'Total CH4 prod CO2 Inj'!F38+$F40*'Total CH4 prod CO2 Inj'!W38-'Inj sep cost'!F38-'Inj sep cost'!W38</f>
        <v>#NAME?</v>
      </c>
      <c r="K40" s="19" t="e">
        <f ca="1">$E40*'Total CH4 prod CO2 Inj'!G38+$F40*'Total CH4 prod CO2 Inj'!X38-'Inj sep cost'!G38-'Inj sep cost'!X38</f>
        <v>#NAME?</v>
      </c>
      <c r="L40" s="19" t="e">
        <f ca="1">$E40*'Total CH4 prod CO2 Inj'!H38+$F40*'Total CH4 prod CO2 Inj'!Y38-'Inj sep cost'!H38-'Inj sep cost'!Y38</f>
        <v>#NAME?</v>
      </c>
      <c r="M40" s="19" t="e">
        <f ca="1">$E40*'Total CH4 prod CO2 Inj'!I38+$F40*'Total CH4 prod CO2 Inj'!Z38-'Inj sep cost'!I38-'Inj sep cost'!Z38</f>
        <v>#NAME?</v>
      </c>
      <c r="N40" s="19" t="e">
        <f ca="1">$E40*'Total CH4 prod CO2 Inj'!J38+$F40*'Total CH4 prod CO2 Inj'!AA38-'Inj sep cost'!J38-'Inj sep cost'!AA38</f>
        <v>#NAME?</v>
      </c>
      <c r="O40" s="19" t="e">
        <f ca="1">$E40*'Total CH4 prod CO2 Inj'!K38+$F40*'Total CH4 prod CO2 Inj'!AB38-'Inj sep cost'!K38-'Inj sep cost'!AB38</f>
        <v>#NAME?</v>
      </c>
      <c r="P40" s="19" t="e">
        <f ca="1">$E40*'Total CH4 prod CO2 Inj'!L38+$F40*'Total CH4 prod CO2 Inj'!AC38-'Inj sep cost'!L38-'Inj sep cost'!AC38</f>
        <v>#NAME?</v>
      </c>
      <c r="Q40" s="19" t="e">
        <f ca="1">$E40*'Total CH4 prod CO2 Inj'!M38+$F40*'Total CH4 prod CO2 Inj'!AD38-'Inj sep cost'!M38-'Inj sep cost'!AD38</f>
        <v>#NAME?</v>
      </c>
      <c r="R40" s="19" t="e">
        <f ca="1">$E40*'Total CH4 prod CO2 Inj'!N38+$F40*'Total CH4 prod CO2 Inj'!AE38-'Inj sep cost'!N38-'Inj sep cost'!AE38</f>
        <v>#NAME?</v>
      </c>
      <c r="S40" s="19" t="e">
        <f ca="1">$E40*'Total CH4 prod CO2 Inj'!O38+$F40*'Total CH4 prod CO2 Inj'!AF38-'Inj sep cost'!O38-'Inj sep cost'!AF38</f>
        <v>#NAME?</v>
      </c>
      <c r="T40" s="19" t="e">
        <f ca="1">$E40*'Total CH4 prod CO2 Inj'!P38+$F40*'Total CH4 prod CO2 Inj'!AG38-'Inj sep cost'!P38-'Inj sep cost'!AG38</f>
        <v>#NAME?</v>
      </c>
      <c r="U40" s="19" t="e">
        <f ca="1">$E40*'Total CH4 prod CO2 Inj'!Q38+$F40*'Total CH4 prod CO2 Inj'!AH38-'Inj sep cost'!Q38-'Inj sep cost'!AH38</f>
        <v>#NAME?</v>
      </c>
    </row>
    <row r="41" spans="2:21" x14ac:dyDescent="0.45">
      <c r="B41">
        <v>35</v>
      </c>
      <c r="C41" t="e">
        <f ca="1">_xll.RiskNormal($D$2,$E$2)</f>
        <v>#NAME?</v>
      </c>
      <c r="D41" t="e">
        <f ca="1">_xll.RiskNormal($D$3,$E$3)</f>
        <v>#NAME?</v>
      </c>
      <c r="E41" s="17" t="e">
        <f t="shared" ca="1" si="0"/>
        <v>#NAME?</v>
      </c>
      <c r="F41" s="17" t="e">
        <f t="shared" ca="1" si="1"/>
        <v>#NAME?</v>
      </c>
      <c r="G41" s="19" t="e">
        <f ca="1">$E41*'Total CH4 prod CO2 Inj'!C39+$F41*'Total CH4 prod CO2 Inj'!T39-'Inj sep cost'!C39-'Inj sep cost'!T39</f>
        <v>#NAME?</v>
      </c>
      <c r="H41" s="19" t="e">
        <f ca="1">$E41*'Total CH4 prod CO2 Inj'!D39+$F41*'Total CH4 prod CO2 Inj'!U39-'Inj sep cost'!D39-'Inj sep cost'!U39</f>
        <v>#NAME?</v>
      </c>
      <c r="I41" s="19" t="e">
        <f ca="1">$E41*'Total CH4 prod CO2 Inj'!E39+$F41*'Total CH4 prod CO2 Inj'!V39-'Inj sep cost'!E39-'Inj sep cost'!V39</f>
        <v>#NAME?</v>
      </c>
      <c r="J41" s="19" t="e">
        <f ca="1">$E41*'Total CH4 prod CO2 Inj'!F39+$F41*'Total CH4 prod CO2 Inj'!W39-'Inj sep cost'!F39-'Inj sep cost'!W39</f>
        <v>#NAME?</v>
      </c>
      <c r="K41" s="19" t="e">
        <f ca="1">$E41*'Total CH4 prod CO2 Inj'!G39+$F41*'Total CH4 prod CO2 Inj'!X39-'Inj sep cost'!G39-'Inj sep cost'!X39</f>
        <v>#NAME?</v>
      </c>
      <c r="L41" s="19" t="e">
        <f ca="1">$E41*'Total CH4 prod CO2 Inj'!H39+$F41*'Total CH4 prod CO2 Inj'!Y39-'Inj sep cost'!H39-'Inj sep cost'!Y39</f>
        <v>#NAME?</v>
      </c>
      <c r="M41" s="19" t="e">
        <f ca="1">$E41*'Total CH4 prod CO2 Inj'!I39+$F41*'Total CH4 prod CO2 Inj'!Z39-'Inj sep cost'!I39-'Inj sep cost'!Z39</f>
        <v>#NAME?</v>
      </c>
      <c r="N41" s="19" t="e">
        <f ca="1">$E41*'Total CH4 prod CO2 Inj'!J39+$F41*'Total CH4 prod CO2 Inj'!AA39-'Inj sep cost'!J39-'Inj sep cost'!AA39</f>
        <v>#NAME?</v>
      </c>
      <c r="O41" s="19" t="e">
        <f ca="1">$E41*'Total CH4 prod CO2 Inj'!K39+$F41*'Total CH4 prod CO2 Inj'!AB39-'Inj sep cost'!K39-'Inj sep cost'!AB39</f>
        <v>#NAME?</v>
      </c>
      <c r="P41" s="19" t="e">
        <f ca="1">$E41*'Total CH4 prod CO2 Inj'!L39+$F41*'Total CH4 prod CO2 Inj'!AC39-'Inj sep cost'!L39-'Inj sep cost'!AC39</f>
        <v>#NAME?</v>
      </c>
      <c r="Q41" s="19" t="e">
        <f ca="1">$E41*'Total CH4 prod CO2 Inj'!M39+$F41*'Total CH4 prod CO2 Inj'!AD39-'Inj sep cost'!M39-'Inj sep cost'!AD39</f>
        <v>#NAME?</v>
      </c>
      <c r="R41" s="19" t="e">
        <f ca="1">$E41*'Total CH4 prod CO2 Inj'!N39+$F41*'Total CH4 prod CO2 Inj'!AE39-'Inj sep cost'!N39-'Inj sep cost'!AE39</f>
        <v>#NAME?</v>
      </c>
      <c r="S41" s="19" t="e">
        <f ca="1">$E41*'Total CH4 prod CO2 Inj'!O39+$F41*'Total CH4 prod CO2 Inj'!AF39-'Inj sep cost'!O39-'Inj sep cost'!AF39</f>
        <v>#NAME?</v>
      </c>
      <c r="T41" s="19" t="e">
        <f ca="1">$E41*'Total CH4 prod CO2 Inj'!P39+$F41*'Total CH4 prod CO2 Inj'!AG39-'Inj sep cost'!P39-'Inj sep cost'!AG39</f>
        <v>#NAME?</v>
      </c>
      <c r="U41" s="19" t="e">
        <f ca="1">$E41*'Total CH4 prod CO2 Inj'!Q39+$F41*'Total CH4 prod CO2 Inj'!AH39-'Inj sep cost'!Q39-'Inj sep cost'!AH39</f>
        <v>#NAME?</v>
      </c>
    </row>
    <row r="42" spans="2:21" x14ac:dyDescent="0.45">
      <c r="B42">
        <v>36</v>
      </c>
      <c r="C42" t="e">
        <f ca="1">_xll.RiskNormal($D$2,$E$2)</f>
        <v>#NAME?</v>
      </c>
      <c r="D42" t="e">
        <f ca="1">_xll.RiskNormal($D$3,$E$3)</f>
        <v>#NAME?</v>
      </c>
      <c r="E42" s="17" t="e">
        <f t="shared" ca="1" si="0"/>
        <v>#NAME?</v>
      </c>
      <c r="F42" s="17" t="e">
        <f t="shared" ca="1" si="1"/>
        <v>#NAME?</v>
      </c>
      <c r="G42" s="19" t="e">
        <f ca="1">$E42*'Total CH4 prod CO2 Inj'!C40+$F42*'Total CH4 prod CO2 Inj'!T40-'Inj sep cost'!C40-'Inj sep cost'!T40</f>
        <v>#NAME?</v>
      </c>
      <c r="H42" s="19" t="e">
        <f ca="1">$E42*'Total CH4 prod CO2 Inj'!D40+$F42*'Total CH4 prod CO2 Inj'!U40-'Inj sep cost'!D40-'Inj sep cost'!U40</f>
        <v>#NAME?</v>
      </c>
      <c r="I42" s="19" t="e">
        <f ca="1">$E42*'Total CH4 prod CO2 Inj'!E40+$F42*'Total CH4 prod CO2 Inj'!V40-'Inj sep cost'!E40-'Inj sep cost'!V40</f>
        <v>#NAME?</v>
      </c>
      <c r="J42" s="19" t="e">
        <f ca="1">$E42*'Total CH4 prod CO2 Inj'!F40+$F42*'Total CH4 prod CO2 Inj'!W40-'Inj sep cost'!F40-'Inj sep cost'!W40</f>
        <v>#NAME?</v>
      </c>
      <c r="K42" s="19" t="e">
        <f ca="1">$E42*'Total CH4 prod CO2 Inj'!G40+$F42*'Total CH4 prod CO2 Inj'!X40-'Inj sep cost'!G40-'Inj sep cost'!X40</f>
        <v>#NAME?</v>
      </c>
      <c r="L42" s="19" t="e">
        <f ca="1">$E42*'Total CH4 prod CO2 Inj'!H40+$F42*'Total CH4 prod CO2 Inj'!Y40-'Inj sep cost'!H40-'Inj sep cost'!Y40</f>
        <v>#NAME?</v>
      </c>
      <c r="M42" s="19" t="e">
        <f ca="1">$E42*'Total CH4 prod CO2 Inj'!I40+$F42*'Total CH4 prod CO2 Inj'!Z40-'Inj sep cost'!I40-'Inj sep cost'!Z40</f>
        <v>#NAME?</v>
      </c>
      <c r="N42" s="19" t="e">
        <f ca="1">$E42*'Total CH4 prod CO2 Inj'!J40+$F42*'Total CH4 prod CO2 Inj'!AA40-'Inj sep cost'!J40-'Inj sep cost'!AA40</f>
        <v>#NAME?</v>
      </c>
      <c r="O42" s="19" t="e">
        <f ca="1">$E42*'Total CH4 prod CO2 Inj'!K40+$F42*'Total CH4 prod CO2 Inj'!AB40-'Inj sep cost'!K40-'Inj sep cost'!AB40</f>
        <v>#NAME?</v>
      </c>
      <c r="P42" s="19" t="e">
        <f ca="1">$E42*'Total CH4 prod CO2 Inj'!L40+$F42*'Total CH4 prod CO2 Inj'!AC40-'Inj sep cost'!L40-'Inj sep cost'!AC40</f>
        <v>#NAME?</v>
      </c>
      <c r="Q42" s="19" t="e">
        <f ca="1">$E42*'Total CH4 prod CO2 Inj'!M40+$F42*'Total CH4 prod CO2 Inj'!AD40-'Inj sep cost'!M40-'Inj sep cost'!AD40</f>
        <v>#NAME?</v>
      </c>
      <c r="R42" s="19" t="e">
        <f ca="1">$E42*'Total CH4 prod CO2 Inj'!N40+$F42*'Total CH4 prod CO2 Inj'!AE40-'Inj sep cost'!N40-'Inj sep cost'!AE40</f>
        <v>#NAME?</v>
      </c>
      <c r="S42" s="19" t="e">
        <f ca="1">$E42*'Total CH4 prod CO2 Inj'!O40+$F42*'Total CH4 prod CO2 Inj'!AF40-'Inj sep cost'!O40-'Inj sep cost'!AF40</f>
        <v>#NAME?</v>
      </c>
      <c r="T42" s="19" t="e">
        <f ca="1">$E42*'Total CH4 prod CO2 Inj'!P40+$F42*'Total CH4 prod CO2 Inj'!AG40-'Inj sep cost'!P40-'Inj sep cost'!AG40</f>
        <v>#NAME?</v>
      </c>
      <c r="U42" s="19" t="e">
        <f ca="1">$E42*'Total CH4 prod CO2 Inj'!Q40+$F42*'Total CH4 prod CO2 Inj'!AH40-'Inj sep cost'!Q40-'Inj sep cost'!AH40</f>
        <v>#NAME?</v>
      </c>
    </row>
    <row r="43" spans="2:21" x14ac:dyDescent="0.45">
      <c r="B43">
        <v>37</v>
      </c>
      <c r="C43" t="e">
        <f ca="1">_xll.RiskNormal($D$2,$E$2)</f>
        <v>#NAME?</v>
      </c>
      <c r="D43" t="e">
        <f ca="1">_xll.RiskNormal($D$3,$E$3)</f>
        <v>#NAME?</v>
      </c>
      <c r="E43" s="17" t="e">
        <f t="shared" ca="1" si="0"/>
        <v>#NAME?</v>
      </c>
      <c r="F43" s="17" t="e">
        <f t="shared" ca="1" si="1"/>
        <v>#NAME?</v>
      </c>
      <c r="G43" s="19" t="e">
        <f ca="1">$E43*'Total CH4 prod CO2 Inj'!C41+$F43*'Total CH4 prod CO2 Inj'!T41-'Inj sep cost'!C41-'Inj sep cost'!T41</f>
        <v>#NAME?</v>
      </c>
      <c r="H43" s="19" t="e">
        <f ca="1">$E43*'Total CH4 prod CO2 Inj'!D41+$F43*'Total CH4 prod CO2 Inj'!U41-'Inj sep cost'!D41-'Inj sep cost'!U41</f>
        <v>#NAME?</v>
      </c>
      <c r="I43" s="19" t="e">
        <f ca="1">$E43*'Total CH4 prod CO2 Inj'!E41+$F43*'Total CH4 prod CO2 Inj'!V41-'Inj sep cost'!E41-'Inj sep cost'!V41</f>
        <v>#NAME?</v>
      </c>
      <c r="J43" s="19" t="e">
        <f ca="1">$E43*'Total CH4 prod CO2 Inj'!F41+$F43*'Total CH4 prod CO2 Inj'!W41-'Inj sep cost'!F41-'Inj sep cost'!W41</f>
        <v>#NAME?</v>
      </c>
      <c r="K43" s="19" t="e">
        <f ca="1">$E43*'Total CH4 prod CO2 Inj'!G41+$F43*'Total CH4 prod CO2 Inj'!X41-'Inj sep cost'!G41-'Inj sep cost'!X41</f>
        <v>#NAME?</v>
      </c>
      <c r="L43" s="19" t="e">
        <f ca="1">$E43*'Total CH4 prod CO2 Inj'!H41+$F43*'Total CH4 prod CO2 Inj'!Y41-'Inj sep cost'!H41-'Inj sep cost'!Y41</f>
        <v>#NAME?</v>
      </c>
      <c r="M43" s="19" t="e">
        <f ca="1">$E43*'Total CH4 prod CO2 Inj'!I41+$F43*'Total CH4 prod CO2 Inj'!Z41-'Inj sep cost'!I41-'Inj sep cost'!Z41</f>
        <v>#NAME?</v>
      </c>
      <c r="N43" s="19" t="e">
        <f ca="1">$E43*'Total CH4 prod CO2 Inj'!J41+$F43*'Total CH4 prod CO2 Inj'!AA41-'Inj sep cost'!J41-'Inj sep cost'!AA41</f>
        <v>#NAME?</v>
      </c>
      <c r="O43" s="19" t="e">
        <f ca="1">$E43*'Total CH4 prod CO2 Inj'!K41+$F43*'Total CH4 prod CO2 Inj'!AB41-'Inj sep cost'!K41-'Inj sep cost'!AB41</f>
        <v>#NAME?</v>
      </c>
      <c r="P43" s="19" t="e">
        <f ca="1">$E43*'Total CH4 prod CO2 Inj'!L41+$F43*'Total CH4 prod CO2 Inj'!AC41-'Inj sep cost'!L41-'Inj sep cost'!AC41</f>
        <v>#NAME?</v>
      </c>
      <c r="Q43" s="19" t="e">
        <f ca="1">$E43*'Total CH4 prod CO2 Inj'!M41+$F43*'Total CH4 prod CO2 Inj'!AD41-'Inj sep cost'!M41-'Inj sep cost'!AD41</f>
        <v>#NAME?</v>
      </c>
      <c r="R43" s="19" t="e">
        <f ca="1">$E43*'Total CH4 prod CO2 Inj'!N41+$F43*'Total CH4 prod CO2 Inj'!AE41-'Inj sep cost'!N41-'Inj sep cost'!AE41</f>
        <v>#NAME?</v>
      </c>
      <c r="S43" s="19" t="e">
        <f ca="1">$E43*'Total CH4 prod CO2 Inj'!O41+$F43*'Total CH4 prod CO2 Inj'!AF41-'Inj sep cost'!O41-'Inj sep cost'!AF41</f>
        <v>#NAME?</v>
      </c>
      <c r="T43" s="19" t="e">
        <f ca="1">$E43*'Total CH4 prod CO2 Inj'!P41+$F43*'Total CH4 prod CO2 Inj'!AG41-'Inj sep cost'!P41-'Inj sep cost'!AG41</f>
        <v>#NAME?</v>
      </c>
      <c r="U43" s="19" t="e">
        <f ca="1">$E43*'Total CH4 prod CO2 Inj'!Q41+$F43*'Total CH4 prod CO2 Inj'!AH41-'Inj sep cost'!Q41-'Inj sep cost'!AH41</f>
        <v>#NAME?</v>
      </c>
    </row>
    <row r="44" spans="2:21" x14ac:dyDescent="0.45">
      <c r="B44">
        <v>38</v>
      </c>
      <c r="C44" t="e">
        <f ca="1">_xll.RiskNormal($D$2,$E$2)</f>
        <v>#NAME?</v>
      </c>
      <c r="D44" t="e">
        <f ca="1">_xll.RiskNormal($D$3,$E$3)</f>
        <v>#NAME?</v>
      </c>
      <c r="E44" s="17" t="e">
        <f t="shared" ca="1" si="0"/>
        <v>#NAME?</v>
      </c>
      <c r="F44" s="17" t="e">
        <f t="shared" ca="1" si="1"/>
        <v>#NAME?</v>
      </c>
      <c r="G44" s="19" t="e">
        <f ca="1">$E44*'Total CH4 prod CO2 Inj'!C42+$F44*'Total CH4 prod CO2 Inj'!T42-'Inj sep cost'!C42-'Inj sep cost'!T42</f>
        <v>#NAME?</v>
      </c>
      <c r="H44" s="19" t="e">
        <f ca="1">$E44*'Total CH4 prod CO2 Inj'!D42+$F44*'Total CH4 prod CO2 Inj'!U42-'Inj sep cost'!D42-'Inj sep cost'!U42</f>
        <v>#NAME?</v>
      </c>
      <c r="I44" s="19" t="e">
        <f ca="1">$E44*'Total CH4 prod CO2 Inj'!E42+$F44*'Total CH4 prod CO2 Inj'!V42-'Inj sep cost'!E42-'Inj sep cost'!V42</f>
        <v>#NAME?</v>
      </c>
      <c r="J44" s="19" t="e">
        <f ca="1">$E44*'Total CH4 prod CO2 Inj'!F42+$F44*'Total CH4 prod CO2 Inj'!W42-'Inj sep cost'!F42-'Inj sep cost'!W42</f>
        <v>#NAME?</v>
      </c>
      <c r="K44" s="19" t="e">
        <f ca="1">$E44*'Total CH4 prod CO2 Inj'!G42+$F44*'Total CH4 prod CO2 Inj'!X42-'Inj sep cost'!G42-'Inj sep cost'!X42</f>
        <v>#NAME?</v>
      </c>
      <c r="L44" s="19" t="e">
        <f ca="1">$E44*'Total CH4 prod CO2 Inj'!H42+$F44*'Total CH4 prod CO2 Inj'!Y42-'Inj sep cost'!H42-'Inj sep cost'!Y42</f>
        <v>#NAME?</v>
      </c>
      <c r="M44" s="19" t="e">
        <f ca="1">$E44*'Total CH4 prod CO2 Inj'!I42+$F44*'Total CH4 prod CO2 Inj'!Z42-'Inj sep cost'!I42-'Inj sep cost'!Z42</f>
        <v>#NAME?</v>
      </c>
      <c r="N44" s="19" t="e">
        <f ca="1">$E44*'Total CH4 prod CO2 Inj'!J42+$F44*'Total CH4 prod CO2 Inj'!AA42-'Inj sep cost'!J42-'Inj sep cost'!AA42</f>
        <v>#NAME?</v>
      </c>
      <c r="O44" s="19" t="e">
        <f ca="1">$E44*'Total CH4 prod CO2 Inj'!K42+$F44*'Total CH4 prod CO2 Inj'!AB42-'Inj sep cost'!K42-'Inj sep cost'!AB42</f>
        <v>#NAME?</v>
      </c>
      <c r="P44" s="19" t="e">
        <f ca="1">$E44*'Total CH4 prod CO2 Inj'!L42+$F44*'Total CH4 prod CO2 Inj'!AC42-'Inj sep cost'!L42-'Inj sep cost'!AC42</f>
        <v>#NAME?</v>
      </c>
      <c r="Q44" s="19" t="e">
        <f ca="1">$E44*'Total CH4 prod CO2 Inj'!M42+$F44*'Total CH4 prod CO2 Inj'!AD42-'Inj sep cost'!M42-'Inj sep cost'!AD42</f>
        <v>#NAME?</v>
      </c>
      <c r="R44" s="19" t="e">
        <f ca="1">$E44*'Total CH4 prod CO2 Inj'!N42+$F44*'Total CH4 prod CO2 Inj'!AE42-'Inj sep cost'!N42-'Inj sep cost'!AE42</f>
        <v>#NAME?</v>
      </c>
      <c r="S44" s="19" t="e">
        <f ca="1">$E44*'Total CH4 prod CO2 Inj'!O42+$F44*'Total CH4 prod CO2 Inj'!AF42-'Inj sep cost'!O42-'Inj sep cost'!AF42</f>
        <v>#NAME?</v>
      </c>
      <c r="T44" s="19" t="e">
        <f ca="1">$E44*'Total CH4 prod CO2 Inj'!P42+$F44*'Total CH4 prod CO2 Inj'!AG42-'Inj sep cost'!P42-'Inj sep cost'!AG42</f>
        <v>#NAME?</v>
      </c>
      <c r="U44" s="19" t="e">
        <f ca="1">$E44*'Total CH4 prod CO2 Inj'!Q42+$F44*'Total CH4 prod CO2 Inj'!AH42-'Inj sep cost'!Q42-'Inj sep cost'!AH42</f>
        <v>#NAME?</v>
      </c>
    </row>
    <row r="45" spans="2:21" x14ac:dyDescent="0.45">
      <c r="B45">
        <v>39</v>
      </c>
      <c r="C45" t="e">
        <f ca="1">_xll.RiskNormal($D$2,$E$2)</f>
        <v>#NAME?</v>
      </c>
      <c r="D45" t="e">
        <f ca="1">_xll.RiskNormal($D$3,$E$3)</f>
        <v>#NAME?</v>
      </c>
      <c r="E45" s="17" t="e">
        <f t="shared" ca="1" si="0"/>
        <v>#NAME?</v>
      </c>
      <c r="F45" s="17" t="e">
        <f t="shared" ca="1" si="1"/>
        <v>#NAME?</v>
      </c>
      <c r="G45" s="19" t="e">
        <f ca="1">$E45*'Total CH4 prod CO2 Inj'!C43+$F45*'Total CH4 prod CO2 Inj'!T43-'Inj sep cost'!C43-'Inj sep cost'!T43</f>
        <v>#NAME?</v>
      </c>
      <c r="H45" s="19" t="e">
        <f ca="1">$E45*'Total CH4 prod CO2 Inj'!D43+$F45*'Total CH4 prod CO2 Inj'!U43-'Inj sep cost'!D43-'Inj sep cost'!U43</f>
        <v>#NAME?</v>
      </c>
      <c r="I45" s="19" t="e">
        <f ca="1">$E45*'Total CH4 prod CO2 Inj'!E43+$F45*'Total CH4 prod CO2 Inj'!V43-'Inj sep cost'!E43-'Inj sep cost'!V43</f>
        <v>#NAME?</v>
      </c>
      <c r="J45" s="19" t="e">
        <f ca="1">$E45*'Total CH4 prod CO2 Inj'!F43+$F45*'Total CH4 prod CO2 Inj'!W43-'Inj sep cost'!F43-'Inj sep cost'!W43</f>
        <v>#NAME?</v>
      </c>
      <c r="K45" s="19" t="e">
        <f ca="1">$E45*'Total CH4 prod CO2 Inj'!G43+$F45*'Total CH4 prod CO2 Inj'!X43-'Inj sep cost'!G43-'Inj sep cost'!X43</f>
        <v>#NAME?</v>
      </c>
      <c r="L45" s="19" t="e">
        <f ca="1">$E45*'Total CH4 prod CO2 Inj'!H43+$F45*'Total CH4 prod CO2 Inj'!Y43-'Inj sep cost'!H43-'Inj sep cost'!Y43</f>
        <v>#NAME?</v>
      </c>
      <c r="M45" s="19" t="e">
        <f ca="1">$E45*'Total CH4 prod CO2 Inj'!I43+$F45*'Total CH4 prod CO2 Inj'!Z43-'Inj sep cost'!I43-'Inj sep cost'!Z43</f>
        <v>#NAME?</v>
      </c>
      <c r="N45" s="19" t="e">
        <f ca="1">$E45*'Total CH4 prod CO2 Inj'!J43+$F45*'Total CH4 prod CO2 Inj'!AA43-'Inj sep cost'!J43-'Inj sep cost'!AA43</f>
        <v>#NAME?</v>
      </c>
      <c r="O45" s="19" t="e">
        <f ca="1">$E45*'Total CH4 prod CO2 Inj'!K43+$F45*'Total CH4 prod CO2 Inj'!AB43-'Inj sep cost'!K43-'Inj sep cost'!AB43</f>
        <v>#NAME?</v>
      </c>
      <c r="P45" s="19" t="e">
        <f ca="1">$E45*'Total CH4 prod CO2 Inj'!L43+$F45*'Total CH4 prod CO2 Inj'!AC43-'Inj sep cost'!L43-'Inj sep cost'!AC43</f>
        <v>#NAME?</v>
      </c>
      <c r="Q45" s="19" t="e">
        <f ca="1">$E45*'Total CH4 prod CO2 Inj'!M43+$F45*'Total CH4 prod CO2 Inj'!AD43-'Inj sep cost'!M43-'Inj sep cost'!AD43</f>
        <v>#NAME?</v>
      </c>
      <c r="R45" s="19" t="e">
        <f ca="1">$E45*'Total CH4 prod CO2 Inj'!N43+$F45*'Total CH4 prod CO2 Inj'!AE43-'Inj sep cost'!N43-'Inj sep cost'!AE43</f>
        <v>#NAME?</v>
      </c>
      <c r="S45" s="19" t="e">
        <f ca="1">$E45*'Total CH4 prod CO2 Inj'!O43+$F45*'Total CH4 prod CO2 Inj'!AF43-'Inj sep cost'!O43-'Inj sep cost'!AF43</f>
        <v>#NAME?</v>
      </c>
      <c r="T45" s="19" t="e">
        <f ca="1">$E45*'Total CH4 prod CO2 Inj'!P43+$F45*'Total CH4 prod CO2 Inj'!AG43-'Inj sep cost'!P43-'Inj sep cost'!AG43</f>
        <v>#NAME?</v>
      </c>
      <c r="U45" s="19" t="e">
        <f ca="1">$E45*'Total CH4 prod CO2 Inj'!Q43+$F45*'Total CH4 prod CO2 Inj'!AH43-'Inj sep cost'!Q43-'Inj sep cost'!AH43</f>
        <v>#NAME?</v>
      </c>
    </row>
    <row r="46" spans="2:21" x14ac:dyDescent="0.45">
      <c r="B46">
        <v>40</v>
      </c>
      <c r="C46" t="e">
        <f ca="1">_xll.RiskNormal($D$2,$E$2)</f>
        <v>#NAME?</v>
      </c>
      <c r="D46" t="e">
        <f ca="1">_xll.RiskNormal($D$3,$E$3)</f>
        <v>#NAME?</v>
      </c>
      <c r="E46" s="17" t="e">
        <f t="shared" ca="1" si="0"/>
        <v>#NAME?</v>
      </c>
      <c r="F46" s="17" t="e">
        <f t="shared" ca="1" si="1"/>
        <v>#NAME?</v>
      </c>
      <c r="G46" s="19" t="e">
        <f ca="1">$E46*'Total CH4 prod CO2 Inj'!C44+$F46*'Total CH4 prod CO2 Inj'!T44-'Inj sep cost'!C44-'Inj sep cost'!T44</f>
        <v>#NAME?</v>
      </c>
      <c r="H46" s="19" t="e">
        <f ca="1">$E46*'Total CH4 prod CO2 Inj'!D44+$F46*'Total CH4 prod CO2 Inj'!U44-'Inj sep cost'!D44-'Inj sep cost'!U44</f>
        <v>#NAME?</v>
      </c>
      <c r="I46" s="19" t="e">
        <f ca="1">$E46*'Total CH4 prod CO2 Inj'!E44+$F46*'Total CH4 prod CO2 Inj'!V44-'Inj sep cost'!E44-'Inj sep cost'!V44</f>
        <v>#NAME?</v>
      </c>
      <c r="J46" s="19" t="e">
        <f ca="1">$E46*'Total CH4 prod CO2 Inj'!F44+$F46*'Total CH4 prod CO2 Inj'!W44-'Inj sep cost'!F44-'Inj sep cost'!W44</f>
        <v>#NAME?</v>
      </c>
      <c r="K46" s="19" t="e">
        <f ca="1">$E46*'Total CH4 prod CO2 Inj'!G44+$F46*'Total CH4 prod CO2 Inj'!X44-'Inj sep cost'!G44-'Inj sep cost'!X44</f>
        <v>#NAME?</v>
      </c>
      <c r="L46" s="19" t="e">
        <f ca="1">$E46*'Total CH4 prod CO2 Inj'!H44+$F46*'Total CH4 prod CO2 Inj'!Y44-'Inj sep cost'!H44-'Inj sep cost'!Y44</f>
        <v>#NAME?</v>
      </c>
      <c r="M46" s="19" t="e">
        <f ca="1">$E46*'Total CH4 prod CO2 Inj'!I44+$F46*'Total CH4 prod CO2 Inj'!Z44-'Inj sep cost'!I44-'Inj sep cost'!Z44</f>
        <v>#NAME?</v>
      </c>
      <c r="N46" s="19" t="e">
        <f ca="1">$E46*'Total CH4 prod CO2 Inj'!J44+$F46*'Total CH4 prod CO2 Inj'!AA44-'Inj sep cost'!J44-'Inj sep cost'!AA44</f>
        <v>#NAME?</v>
      </c>
      <c r="O46" s="19" t="e">
        <f ca="1">$E46*'Total CH4 prod CO2 Inj'!K44+$F46*'Total CH4 prod CO2 Inj'!AB44-'Inj sep cost'!K44-'Inj sep cost'!AB44</f>
        <v>#NAME?</v>
      </c>
      <c r="P46" s="19" t="e">
        <f ca="1">$E46*'Total CH4 prod CO2 Inj'!L44+$F46*'Total CH4 prod CO2 Inj'!AC44-'Inj sep cost'!L44-'Inj sep cost'!AC44</f>
        <v>#NAME?</v>
      </c>
      <c r="Q46" s="19" t="e">
        <f ca="1">$E46*'Total CH4 prod CO2 Inj'!M44+$F46*'Total CH4 prod CO2 Inj'!AD44-'Inj sep cost'!M44-'Inj sep cost'!AD44</f>
        <v>#NAME?</v>
      </c>
      <c r="R46" s="19" t="e">
        <f ca="1">$E46*'Total CH4 prod CO2 Inj'!N44+$F46*'Total CH4 prod CO2 Inj'!AE44-'Inj sep cost'!N44-'Inj sep cost'!AE44</f>
        <v>#NAME?</v>
      </c>
      <c r="S46" s="19" t="e">
        <f ca="1">$E46*'Total CH4 prod CO2 Inj'!O44+$F46*'Total CH4 prod CO2 Inj'!AF44-'Inj sep cost'!O44-'Inj sep cost'!AF44</f>
        <v>#NAME?</v>
      </c>
      <c r="T46" s="19" t="e">
        <f ca="1">$E46*'Total CH4 prod CO2 Inj'!P44+$F46*'Total CH4 prod CO2 Inj'!AG44-'Inj sep cost'!P44-'Inj sep cost'!AG44</f>
        <v>#NAME?</v>
      </c>
      <c r="U46" s="19" t="e">
        <f ca="1">$E46*'Total CH4 prod CO2 Inj'!Q44+$F46*'Total CH4 prod CO2 Inj'!AH44-'Inj sep cost'!Q44-'Inj sep cost'!AH44</f>
        <v>#NAME?</v>
      </c>
    </row>
    <row r="47" spans="2:21" x14ac:dyDescent="0.45">
      <c r="B47">
        <v>41</v>
      </c>
      <c r="C47" t="e">
        <f ca="1">_xll.RiskNormal($D$2,$E$2)</f>
        <v>#NAME?</v>
      </c>
      <c r="D47" t="e">
        <f ca="1">_xll.RiskNormal($D$3,$E$3)</f>
        <v>#NAME?</v>
      </c>
      <c r="E47" s="17" t="e">
        <f t="shared" ca="1" si="0"/>
        <v>#NAME?</v>
      </c>
      <c r="F47" s="17" t="e">
        <f t="shared" ca="1" si="1"/>
        <v>#NAME?</v>
      </c>
      <c r="G47" s="19" t="e">
        <f ca="1">$E47*'Total CH4 prod CO2 Inj'!C45+$F47*'Total CH4 prod CO2 Inj'!T45-'Inj sep cost'!C45-'Inj sep cost'!T45</f>
        <v>#NAME?</v>
      </c>
      <c r="H47" s="19" t="e">
        <f ca="1">$E47*'Total CH4 prod CO2 Inj'!D45+$F47*'Total CH4 prod CO2 Inj'!U45-'Inj sep cost'!D45-'Inj sep cost'!U45</f>
        <v>#NAME?</v>
      </c>
      <c r="I47" s="19" t="e">
        <f ca="1">$E47*'Total CH4 prod CO2 Inj'!E45+$F47*'Total CH4 prod CO2 Inj'!V45-'Inj sep cost'!E45-'Inj sep cost'!V45</f>
        <v>#NAME?</v>
      </c>
      <c r="J47" s="19" t="e">
        <f ca="1">$E47*'Total CH4 prod CO2 Inj'!F45+$F47*'Total CH4 prod CO2 Inj'!W45-'Inj sep cost'!F45-'Inj sep cost'!W45</f>
        <v>#NAME?</v>
      </c>
      <c r="K47" s="19" t="e">
        <f ca="1">$E47*'Total CH4 prod CO2 Inj'!G45+$F47*'Total CH4 prod CO2 Inj'!X45-'Inj sep cost'!G45-'Inj sep cost'!X45</f>
        <v>#NAME?</v>
      </c>
      <c r="L47" s="19" t="e">
        <f ca="1">$E47*'Total CH4 prod CO2 Inj'!H45+$F47*'Total CH4 prod CO2 Inj'!Y45-'Inj sep cost'!H45-'Inj sep cost'!Y45</f>
        <v>#NAME?</v>
      </c>
      <c r="M47" s="19" t="e">
        <f ca="1">$E47*'Total CH4 prod CO2 Inj'!I45+$F47*'Total CH4 prod CO2 Inj'!Z45-'Inj sep cost'!I45-'Inj sep cost'!Z45</f>
        <v>#NAME?</v>
      </c>
      <c r="N47" s="19" t="e">
        <f ca="1">$E47*'Total CH4 prod CO2 Inj'!J45+$F47*'Total CH4 prod CO2 Inj'!AA45-'Inj sep cost'!J45-'Inj sep cost'!AA45</f>
        <v>#NAME?</v>
      </c>
      <c r="O47" s="19" t="e">
        <f ca="1">$E47*'Total CH4 prod CO2 Inj'!K45+$F47*'Total CH4 prod CO2 Inj'!AB45-'Inj sep cost'!K45-'Inj sep cost'!AB45</f>
        <v>#NAME?</v>
      </c>
      <c r="P47" s="19" t="e">
        <f ca="1">$E47*'Total CH4 prod CO2 Inj'!L45+$F47*'Total CH4 prod CO2 Inj'!AC45-'Inj sep cost'!L45-'Inj sep cost'!AC45</f>
        <v>#NAME?</v>
      </c>
      <c r="Q47" s="19" t="e">
        <f ca="1">$E47*'Total CH4 prod CO2 Inj'!M45+$F47*'Total CH4 prod CO2 Inj'!AD45-'Inj sep cost'!M45-'Inj sep cost'!AD45</f>
        <v>#NAME?</v>
      </c>
      <c r="R47" s="19" t="e">
        <f ca="1">$E47*'Total CH4 prod CO2 Inj'!N45+$F47*'Total CH4 prod CO2 Inj'!AE45-'Inj sep cost'!N45-'Inj sep cost'!AE45</f>
        <v>#NAME?</v>
      </c>
      <c r="S47" s="19" t="e">
        <f ca="1">$E47*'Total CH4 prod CO2 Inj'!O45+$F47*'Total CH4 prod CO2 Inj'!AF45-'Inj sep cost'!O45-'Inj sep cost'!AF45</f>
        <v>#NAME?</v>
      </c>
      <c r="T47" s="19" t="e">
        <f ca="1">$E47*'Total CH4 prod CO2 Inj'!P45+$F47*'Total CH4 prod CO2 Inj'!AG45-'Inj sep cost'!P45-'Inj sep cost'!AG45</f>
        <v>#NAME?</v>
      </c>
      <c r="U47" s="19" t="e">
        <f ca="1">$E47*'Total CH4 prod CO2 Inj'!Q45+$F47*'Total CH4 prod CO2 Inj'!AH45-'Inj sep cost'!Q45-'Inj sep cost'!AH45</f>
        <v>#NAME?</v>
      </c>
    </row>
    <row r="48" spans="2:21" x14ac:dyDescent="0.45">
      <c r="B48">
        <v>42</v>
      </c>
      <c r="C48" t="e">
        <f ca="1">_xll.RiskNormal($D$2,$E$2)</f>
        <v>#NAME?</v>
      </c>
      <c r="D48" t="e">
        <f ca="1">_xll.RiskNormal($D$3,$E$3)</f>
        <v>#NAME?</v>
      </c>
      <c r="E48" s="17" t="e">
        <f t="shared" ca="1" si="0"/>
        <v>#NAME?</v>
      </c>
      <c r="F48" s="17" t="e">
        <f t="shared" ca="1" si="1"/>
        <v>#NAME?</v>
      </c>
      <c r="G48" s="19" t="e">
        <f ca="1">$E48*'Total CH4 prod CO2 Inj'!C46+$F48*'Total CH4 prod CO2 Inj'!T46-'Inj sep cost'!C46-'Inj sep cost'!T46</f>
        <v>#NAME?</v>
      </c>
      <c r="H48" s="19" t="e">
        <f ca="1">$E48*'Total CH4 prod CO2 Inj'!D46+$F48*'Total CH4 prod CO2 Inj'!U46-'Inj sep cost'!D46-'Inj sep cost'!U46</f>
        <v>#NAME?</v>
      </c>
      <c r="I48" s="19" t="e">
        <f ca="1">$E48*'Total CH4 prod CO2 Inj'!E46+$F48*'Total CH4 prod CO2 Inj'!V46-'Inj sep cost'!E46-'Inj sep cost'!V46</f>
        <v>#NAME?</v>
      </c>
      <c r="J48" s="19" t="e">
        <f ca="1">$E48*'Total CH4 prod CO2 Inj'!F46+$F48*'Total CH4 prod CO2 Inj'!W46-'Inj sep cost'!F46-'Inj sep cost'!W46</f>
        <v>#NAME?</v>
      </c>
      <c r="K48" s="19" t="e">
        <f ca="1">$E48*'Total CH4 prod CO2 Inj'!G46+$F48*'Total CH4 prod CO2 Inj'!X46-'Inj sep cost'!G46-'Inj sep cost'!X46</f>
        <v>#NAME?</v>
      </c>
      <c r="L48" s="19" t="e">
        <f ca="1">$E48*'Total CH4 prod CO2 Inj'!H46+$F48*'Total CH4 prod CO2 Inj'!Y46-'Inj sep cost'!H46-'Inj sep cost'!Y46</f>
        <v>#NAME?</v>
      </c>
      <c r="M48" s="19" t="e">
        <f ca="1">$E48*'Total CH4 prod CO2 Inj'!I46+$F48*'Total CH4 prod CO2 Inj'!Z46-'Inj sep cost'!I46-'Inj sep cost'!Z46</f>
        <v>#NAME?</v>
      </c>
      <c r="N48" s="19" t="e">
        <f ca="1">$E48*'Total CH4 prod CO2 Inj'!J46+$F48*'Total CH4 prod CO2 Inj'!AA46-'Inj sep cost'!J46-'Inj sep cost'!AA46</f>
        <v>#NAME?</v>
      </c>
      <c r="O48" s="19" t="e">
        <f ca="1">$E48*'Total CH4 prod CO2 Inj'!K46+$F48*'Total CH4 prod CO2 Inj'!AB46-'Inj sep cost'!K46-'Inj sep cost'!AB46</f>
        <v>#NAME?</v>
      </c>
      <c r="P48" s="19" t="e">
        <f ca="1">$E48*'Total CH4 prod CO2 Inj'!L46+$F48*'Total CH4 prod CO2 Inj'!AC46-'Inj sep cost'!L46-'Inj sep cost'!AC46</f>
        <v>#NAME?</v>
      </c>
      <c r="Q48" s="19" t="e">
        <f ca="1">$E48*'Total CH4 prod CO2 Inj'!M46+$F48*'Total CH4 prod CO2 Inj'!AD46-'Inj sep cost'!M46-'Inj sep cost'!AD46</f>
        <v>#NAME?</v>
      </c>
      <c r="R48" s="19" t="e">
        <f ca="1">$E48*'Total CH4 prod CO2 Inj'!N46+$F48*'Total CH4 prod CO2 Inj'!AE46-'Inj sep cost'!N46-'Inj sep cost'!AE46</f>
        <v>#NAME?</v>
      </c>
      <c r="S48" s="19" t="e">
        <f ca="1">$E48*'Total CH4 prod CO2 Inj'!O46+$F48*'Total CH4 prod CO2 Inj'!AF46-'Inj sep cost'!O46-'Inj sep cost'!AF46</f>
        <v>#NAME?</v>
      </c>
      <c r="T48" s="19" t="e">
        <f ca="1">$E48*'Total CH4 prod CO2 Inj'!P46+$F48*'Total CH4 prod CO2 Inj'!AG46-'Inj sep cost'!P46-'Inj sep cost'!AG46</f>
        <v>#NAME?</v>
      </c>
      <c r="U48" s="19" t="e">
        <f ca="1">$E48*'Total CH4 prod CO2 Inj'!Q46+$F48*'Total CH4 prod CO2 Inj'!AH46-'Inj sep cost'!Q46-'Inj sep cost'!AH46</f>
        <v>#NAME?</v>
      </c>
    </row>
    <row r="49" spans="2:21" x14ac:dyDescent="0.45">
      <c r="B49">
        <v>43</v>
      </c>
      <c r="C49" t="e">
        <f ca="1">_xll.RiskNormal($D$2,$E$2)</f>
        <v>#NAME?</v>
      </c>
      <c r="D49" t="e">
        <f ca="1">_xll.RiskNormal($D$3,$E$3)</f>
        <v>#NAME?</v>
      </c>
      <c r="E49" s="17" t="e">
        <f t="shared" ca="1" si="0"/>
        <v>#NAME?</v>
      </c>
      <c r="F49" s="17" t="e">
        <f t="shared" ca="1" si="1"/>
        <v>#NAME?</v>
      </c>
      <c r="G49" s="19" t="e">
        <f ca="1">$E49*'Total CH4 prod CO2 Inj'!C47+$F49*'Total CH4 prod CO2 Inj'!T47-'Inj sep cost'!C47-'Inj sep cost'!T47</f>
        <v>#NAME?</v>
      </c>
      <c r="H49" s="19" t="e">
        <f ca="1">$E49*'Total CH4 prod CO2 Inj'!D47+$F49*'Total CH4 prod CO2 Inj'!U47-'Inj sep cost'!D47-'Inj sep cost'!U47</f>
        <v>#NAME?</v>
      </c>
      <c r="I49" s="19" t="e">
        <f ca="1">$E49*'Total CH4 prod CO2 Inj'!E47+$F49*'Total CH4 prod CO2 Inj'!V47-'Inj sep cost'!E47-'Inj sep cost'!V47</f>
        <v>#NAME?</v>
      </c>
      <c r="J49" s="19" t="e">
        <f ca="1">$E49*'Total CH4 prod CO2 Inj'!F47+$F49*'Total CH4 prod CO2 Inj'!W47-'Inj sep cost'!F47-'Inj sep cost'!W47</f>
        <v>#NAME?</v>
      </c>
      <c r="K49" s="19" t="e">
        <f ca="1">$E49*'Total CH4 prod CO2 Inj'!G47+$F49*'Total CH4 prod CO2 Inj'!X47-'Inj sep cost'!G47-'Inj sep cost'!X47</f>
        <v>#NAME?</v>
      </c>
      <c r="L49" s="19" t="e">
        <f ca="1">$E49*'Total CH4 prod CO2 Inj'!H47+$F49*'Total CH4 prod CO2 Inj'!Y47-'Inj sep cost'!H47-'Inj sep cost'!Y47</f>
        <v>#NAME?</v>
      </c>
      <c r="M49" s="19" t="e">
        <f ca="1">$E49*'Total CH4 prod CO2 Inj'!I47+$F49*'Total CH4 prod CO2 Inj'!Z47-'Inj sep cost'!I47-'Inj sep cost'!Z47</f>
        <v>#NAME?</v>
      </c>
      <c r="N49" s="19" t="e">
        <f ca="1">$E49*'Total CH4 prod CO2 Inj'!J47+$F49*'Total CH4 prod CO2 Inj'!AA47-'Inj sep cost'!J47-'Inj sep cost'!AA47</f>
        <v>#NAME?</v>
      </c>
      <c r="O49" s="19" t="e">
        <f ca="1">$E49*'Total CH4 prod CO2 Inj'!K47+$F49*'Total CH4 prod CO2 Inj'!AB47-'Inj sep cost'!K47-'Inj sep cost'!AB47</f>
        <v>#NAME?</v>
      </c>
      <c r="P49" s="19" t="e">
        <f ca="1">$E49*'Total CH4 prod CO2 Inj'!L47+$F49*'Total CH4 prod CO2 Inj'!AC47-'Inj sep cost'!L47-'Inj sep cost'!AC47</f>
        <v>#NAME?</v>
      </c>
      <c r="Q49" s="19" t="e">
        <f ca="1">$E49*'Total CH4 prod CO2 Inj'!M47+$F49*'Total CH4 prod CO2 Inj'!AD47-'Inj sep cost'!M47-'Inj sep cost'!AD47</f>
        <v>#NAME?</v>
      </c>
      <c r="R49" s="19" t="e">
        <f ca="1">$E49*'Total CH4 prod CO2 Inj'!N47+$F49*'Total CH4 prod CO2 Inj'!AE47-'Inj sep cost'!N47-'Inj sep cost'!AE47</f>
        <v>#NAME?</v>
      </c>
      <c r="S49" s="19" t="e">
        <f ca="1">$E49*'Total CH4 prod CO2 Inj'!O47+$F49*'Total CH4 prod CO2 Inj'!AF47-'Inj sep cost'!O47-'Inj sep cost'!AF47</f>
        <v>#NAME?</v>
      </c>
      <c r="T49" s="19" t="e">
        <f ca="1">$E49*'Total CH4 prod CO2 Inj'!P47+$F49*'Total CH4 prod CO2 Inj'!AG47-'Inj sep cost'!P47-'Inj sep cost'!AG47</f>
        <v>#NAME?</v>
      </c>
      <c r="U49" s="19" t="e">
        <f ca="1">$E49*'Total CH4 prod CO2 Inj'!Q47+$F49*'Total CH4 prod CO2 Inj'!AH47-'Inj sep cost'!Q47-'Inj sep cost'!AH47</f>
        <v>#NAME?</v>
      </c>
    </row>
    <row r="50" spans="2:21" x14ac:dyDescent="0.45">
      <c r="B50">
        <v>44</v>
      </c>
      <c r="C50" t="e">
        <f ca="1">_xll.RiskNormal($D$2,$E$2)</f>
        <v>#NAME?</v>
      </c>
      <c r="D50" t="e">
        <f ca="1">_xll.RiskNormal($D$3,$E$3)</f>
        <v>#NAME?</v>
      </c>
      <c r="E50" s="17" t="e">
        <f t="shared" ca="1" si="0"/>
        <v>#NAME?</v>
      </c>
      <c r="F50" s="17" t="e">
        <f t="shared" ca="1" si="1"/>
        <v>#NAME?</v>
      </c>
      <c r="G50" s="19" t="e">
        <f ca="1">$E50*'Total CH4 prod CO2 Inj'!C48+$F50*'Total CH4 prod CO2 Inj'!T48-'Inj sep cost'!C48-'Inj sep cost'!T48</f>
        <v>#NAME?</v>
      </c>
      <c r="H50" s="19" t="e">
        <f ca="1">$E50*'Total CH4 prod CO2 Inj'!D48+$F50*'Total CH4 prod CO2 Inj'!U48-'Inj sep cost'!D48-'Inj sep cost'!U48</f>
        <v>#NAME?</v>
      </c>
      <c r="I50" s="19" t="e">
        <f ca="1">$E50*'Total CH4 prod CO2 Inj'!E48+$F50*'Total CH4 prod CO2 Inj'!V48-'Inj sep cost'!E48-'Inj sep cost'!V48</f>
        <v>#NAME?</v>
      </c>
      <c r="J50" s="19" t="e">
        <f ca="1">$E50*'Total CH4 prod CO2 Inj'!F48+$F50*'Total CH4 prod CO2 Inj'!W48-'Inj sep cost'!F48-'Inj sep cost'!W48</f>
        <v>#NAME?</v>
      </c>
      <c r="K50" s="19" t="e">
        <f ca="1">$E50*'Total CH4 prod CO2 Inj'!G48+$F50*'Total CH4 prod CO2 Inj'!X48-'Inj sep cost'!G48-'Inj sep cost'!X48</f>
        <v>#NAME?</v>
      </c>
      <c r="L50" s="19" t="e">
        <f ca="1">$E50*'Total CH4 prod CO2 Inj'!H48+$F50*'Total CH4 prod CO2 Inj'!Y48-'Inj sep cost'!H48-'Inj sep cost'!Y48</f>
        <v>#NAME?</v>
      </c>
      <c r="M50" s="19" t="e">
        <f ca="1">$E50*'Total CH4 prod CO2 Inj'!I48+$F50*'Total CH4 prod CO2 Inj'!Z48-'Inj sep cost'!I48-'Inj sep cost'!Z48</f>
        <v>#NAME?</v>
      </c>
      <c r="N50" s="19" t="e">
        <f ca="1">$E50*'Total CH4 prod CO2 Inj'!J48+$F50*'Total CH4 prod CO2 Inj'!AA48-'Inj sep cost'!J48-'Inj sep cost'!AA48</f>
        <v>#NAME?</v>
      </c>
      <c r="O50" s="19" t="e">
        <f ca="1">$E50*'Total CH4 prod CO2 Inj'!K48+$F50*'Total CH4 prod CO2 Inj'!AB48-'Inj sep cost'!K48-'Inj sep cost'!AB48</f>
        <v>#NAME?</v>
      </c>
      <c r="P50" s="19" t="e">
        <f ca="1">$E50*'Total CH4 prod CO2 Inj'!L48+$F50*'Total CH4 prod CO2 Inj'!AC48-'Inj sep cost'!L48-'Inj sep cost'!AC48</f>
        <v>#NAME?</v>
      </c>
      <c r="Q50" s="19" t="e">
        <f ca="1">$E50*'Total CH4 prod CO2 Inj'!M48+$F50*'Total CH4 prod CO2 Inj'!AD48-'Inj sep cost'!M48-'Inj sep cost'!AD48</f>
        <v>#NAME?</v>
      </c>
      <c r="R50" s="19" t="e">
        <f ca="1">$E50*'Total CH4 prod CO2 Inj'!N48+$F50*'Total CH4 prod CO2 Inj'!AE48-'Inj sep cost'!N48-'Inj sep cost'!AE48</f>
        <v>#NAME?</v>
      </c>
      <c r="S50" s="19" t="e">
        <f ca="1">$E50*'Total CH4 prod CO2 Inj'!O48+$F50*'Total CH4 prod CO2 Inj'!AF48-'Inj sep cost'!O48-'Inj sep cost'!AF48</f>
        <v>#NAME?</v>
      </c>
      <c r="T50" s="19" t="e">
        <f ca="1">$E50*'Total CH4 prod CO2 Inj'!P48+$F50*'Total CH4 prod CO2 Inj'!AG48-'Inj sep cost'!P48-'Inj sep cost'!AG48</f>
        <v>#NAME?</v>
      </c>
      <c r="U50" s="19" t="e">
        <f ca="1">$E50*'Total CH4 prod CO2 Inj'!Q48+$F50*'Total CH4 prod CO2 Inj'!AH48-'Inj sep cost'!Q48-'Inj sep cost'!AH48</f>
        <v>#NAME?</v>
      </c>
    </row>
    <row r="51" spans="2:21" x14ac:dyDescent="0.45">
      <c r="B51">
        <v>45</v>
      </c>
      <c r="C51" t="e">
        <f ca="1">_xll.RiskNormal($D$2,$E$2)</f>
        <v>#NAME?</v>
      </c>
      <c r="D51" t="e">
        <f ca="1">_xll.RiskNormal($D$3,$E$3)</f>
        <v>#NAME?</v>
      </c>
      <c r="E51" s="17" t="e">
        <f t="shared" ca="1" si="0"/>
        <v>#NAME?</v>
      </c>
      <c r="F51" s="17" t="e">
        <f t="shared" ca="1" si="1"/>
        <v>#NAME?</v>
      </c>
      <c r="G51" s="19" t="e">
        <f ca="1">$E51*'Total CH4 prod CO2 Inj'!C49+$F51*'Total CH4 prod CO2 Inj'!T49-'Inj sep cost'!C49-'Inj sep cost'!T49</f>
        <v>#NAME?</v>
      </c>
      <c r="H51" s="19" t="e">
        <f ca="1">$E51*'Total CH4 prod CO2 Inj'!D49+$F51*'Total CH4 prod CO2 Inj'!U49-'Inj sep cost'!D49-'Inj sep cost'!U49</f>
        <v>#NAME?</v>
      </c>
      <c r="I51" s="19" t="e">
        <f ca="1">$E51*'Total CH4 prod CO2 Inj'!E49+$F51*'Total CH4 prod CO2 Inj'!V49-'Inj sep cost'!E49-'Inj sep cost'!V49</f>
        <v>#NAME?</v>
      </c>
      <c r="J51" s="19" t="e">
        <f ca="1">$E51*'Total CH4 prod CO2 Inj'!F49+$F51*'Total CH4 prod CO2 Inj'!W49-'Inj sep cost'!F49-'Inj sep cost'!W49</f>
        <v>#NAME?</v>
      </c>
      <c r="K51" s="19" t="e">
        <f ca="1">$E51*'Total CH4 prod CO2 Inj'!G49+$F51*'Total CH4 prod CO2 Inj'!X49-'Inj sep cost'!G49-'Inj sep cost'!X49</f>
        <v>#NAME?</v>
      </c>
      <c r="L51" s="19" t="e">
        <f ca="1">$E51*'Total CH4 prod CO2 Inj'!H49+$F51*'Total CH4 prod CO2 Inj'!Y49-'Inj sep cost'!H49-'Inj sep cost'!Y49</f>
        <v>#NAME?</v>
      </c>
      <c r="M51" s="19" t="e">
        <f ca="1">$E51*'Total CH4 prod CO2 Inj'!I49+$F51*'Total CH4 prod CO2 Inj'!Z49-'Inj sep cost'!I49-'Inj sep cost'!Z49</f>
        <v>#NAME?</v>
      </c>
      <c r="N51" s="19" t="e">
        <f ca="1">$E51*'Total CH4 prod CO2 Inj'!J49+$F51*'Total CH4 prod CO2 Inj'!AA49-'Inj sep cost'!J49-'Inj sep cost'!AA49</f>
        <v>#NAME?</v>
      </c>
      <c r="O51" s="19" t="e">
        <f ca="1">$E51*'Total CH4 prod CO2 Inj'!K49+$F51*'Total CH4 prod CO2 Inj'!AB49-'Inj sep cost'!K49-'Inj sep cost'!AB49</f>
        <v>#NAME?</v>
      </c>
      <c r="P51" s="19" t="e">
        <f ca="1">$E51*'Total CH4 prod CO2 Inj'!L49+$F51*'Total CH4 prod CO2 Inj'!AC49-'Inj sep cost'!L49-'Inj sep cost'!AC49</f>
        <v>#NAME?</v>
      </c>
      <c r="Q51" s="19" t="e">
        <f ca="1">$E51*'Total CH4 prod CO2 Inj'!M49+$F51*'Total CH4 prod CO2 Inj'!AD49-'Inj sep cost'!M49-'Inj sep cost'!AD49</f>
        <v>#NAME?</v>
      </c>
      <c r="R51" s="19" t="e">
        <f ca="1">$E51*'Total CH4 prod CO2 Inj'!N49+$F51*'Total CH4 prod CO2 Inj'!AE49-'Inj sep cost'!N49-'Inj sep cost'!AE49</f>
        <v>#NAME?</v>
      </c>
      <c r="S51" s="19" t="e">
        <f ca="1">$E51*'Total CH4 prod CO2 Inj'!O49+$F51*'Total CH4 prod CO2 Inj'!AF49-'Inj sep cost'!O49-'Inj sep cost'!AF49</f>
        <v>#NAME?</v>
      </c>
      <c r="T51" s="19" t="e">
        <f ca="1">$E51*'Total CH4 prod CO2 Inj'!P49+$F51*'Total CH4 prod CO2 Inj'!AG49-'Inj sep cost'!P49-'Inj sep cost'!AG49</f>
        <v>#NAME?</v>
      </c>
      <c r="U51" s="19" t="e">
        <f ca="1">$E51*'Total CH4 prod CO2 Inj'!Q49+$F51*'Total CH4 prod CO2 Inj'!AH49-'Inj sep cost'!Q49-'Inj sep cost'!AH49</f>
        <v>#NAME?</v>
      </c>
    </row>
    <row r="52" spans="2:21" x14ac:dyDescent="0.45">
      <c r="B52">
        <v>46</v>
      </c>
      <c r="C52" t="e">
        <f ca="1">_xll.RiskNormal($D$2,$E$2)</f>
        <v>#NAME?</v>
      </c>
      <c r="D52" t="e">
        <f ca="1">_xll.RiskNormal($D$3,$E$3)</f>
        <v>#NAME?</v>
      </c>
      <c r="E52" s="17" t="e">
        <f t="shared" ca="1" si="0"/>
        <v>#NAME?</v>
      </c>
      <c r="F52" s="17" t="e">
        <f t="shared" ca="1" si="1"/>
        <v>#NAME?</v>
      </c>
      <c r="G52" s="19" t="e">
        <f ca="1">$E52*'Total CH4 prod CO2 Inj'!C50+$F52*'Total CH4 prod CO2 Inj'!T50-'Inj sep cost'!C50-'Inj sep cost'!T50</f>
        <v>#NAME?</v>
      </c>
      <c r="H52" s="19" t="e">
        <f ca="1">$E52*'Total CH4 prod CO2 Inj'!D50+$F52*'Total CH4 prod CO2 Inj'!U50-'Inj sep cost'!D50-'Inj sep cost'!U50</f>
        <v>#NAME?</v>
      </c>
      <c r="I52" s="19" t="e">
        <f ca="1">$E52*'Total CH4 prod CO2 Inj'!E50+$F52*'Total CH4 prod CO2 Inj'!V50-'Inj sep cost'!E50-'Inj sep cost'!V50</f>
        <v>#NAME?</v>
      </c>
      <c r="J52" s="19" t="e">
        <f ca="1">$E52*'Total CH4 prod CO2 Inj'!F50+$F52*'Total CH4 prod CO2 Inj'!W50-'Inj sep cost'!F50-'Inj sep cost'!W50</f>
        <v>#NAME?</v>
      </c>
      <c r="K52" s="19" t="e">
        <f ca="1">$E52*'Total CH4 prod CO2 Inj'!G50+$F52*'Total CH4 prod CO2 Inj'!X50-'Inj sep cost'!G50-'Inj sep cost'!X50</f>
        <v>#NAME?</v>
      </c>
      <c r="L52" s="19" t="e">
        <f ca="1">$E52*'Total CH4 prod CO2 Inj'!H50+$F52*'Total CH4 prod CO2 Inj'!Y50-'Inj sep cost'!H50-'Inj sep cost'!Y50</f>
        <v>#NAME?</v>
      </c>
      <c r="M52" s="19" t="e">
        <f ca="1">$E52*'Total CH4 prod CO2 Inj'!I50+$F52*'Total CH4 prod CO2 Inj'!Z50-'Inj sep cost'!I50-'Inj sep cost'!Z50</f>
        <v>#NAME?</v>
      </c>
      <c r="N52" s="19" t="e">
        <f ca="1">$E52*'Total CH4 prod CO2 Inj'!J50+$F52*'Total CH4 prod CO2 Inj'!AA50-'Inj sep cost'!J50-'Inj sep cost'!AA50</f>
        <v>#NAME?</v>
      </c>
      <c r="O52" s="19" t="e">
        <f ca="1">$E52*'Total CH4 prod CO2 Inj'!K50+$F52*'Total CH4 prod CO2 Inj'!AB50-'Inj sep cost'!K50-'Inj sep cost'!AB50</f>
        <v>#NAME?</v>
      </c>
      <c r="P52" s="19" t="e">
        <f ca="1">$E52*'Total CH4 prod CO2 Inj'!L50+$F52*'Total CH4 prod CO2 Inj'!AC50-'Inj sep cost'!L50-'Inj sep cost'!AC50</f>
        <v>#NAME?</v>
      </c>
      <c r="Q52" s="19" t="e">
        <f ca="1">$E52*'Total CH4 prod CO2 Inj'!M50+$F52*'Total CH4 prod CO2 Inj'!AD50-'Inj sep cost'!M50-'Inj sep cost'!AD50</f>
        <v>#NAME?</v>
      </c>
      <c r="R52" s="19" t="e">
        <f ca="1">$E52*'Total CH4 prod CO2 Inj'!N50+$F52*'Total CH4 prod CO2 Inj'!AE50-'Inj sep cost'!N50-'Inj sep cost'!AE50</f>
        <v>#NAME?</v>
      </c>
      <c r="S52" s="19" t="e">
        <f ca="1">$E52*'Total CH4 prod CO2 Inj'!O50+$F52*'Total CH4 prod CO2 Inj'!AF50-'Inj sep cost'!O50-'Inj sep cost'!AF50</f>
        <v>#NAME?</v>
      </c>
      <c r="T52" s="19" t="e">
        <f ca="1">$E52*'Total CH4 prod CO2 Inj'!P50+$F52*'Total CH4 prod CO2 Inj'!AG50-'Inj sep cost'!P50-'Inj sep cost'!AG50</f>
        <v>#NAME?</v>
      </c>
      <c r="U52" s="19" t="e">
        <f ca="1">$E52*'Total CH4 prod CO2 Inj'!Q50+$F52*'Total CH4 prod CO2 Inj'!AH50-'Inj sep cost'!Q50-'Inj sep cost'!AH50</f>
        <v>#NAME?</v>
      </c>
    </row>
    <row r="53" spans="2:21" x14ac:dyDescent="0.45">
      <c r="B53">
        <v>47</v>
      </c>
      <c r="C53" t="e">
        <f ca="1">_xll.RiskNormal($D$2,$E$2)</f>
        <v>#NAME?</v>
      </c>
      <c r="D53" t="e">
        <f ca="1">_xll.RiskNormal($D$3,$E$3)</f>
        <v>#NAME?</v>
      </c>
      <c r="E53" s="17" t="e">
        <f t="shared" ca="1" si="0"/>
        <v>#NAME?</v>
      </c>
      <c r="F53" s="17" t="e">
        <f t="shared" ca="1" si="1"/>
        <v>#NAME?</v>
      </c>
      <c r="G53" s="19" t="e">
        <f ca="1">$E53*'Total CH4 prod CO2 Inj'!C51+$F53*'Total CH4 prod CO2 Inj'!T51-'Inj sep cost'!C51-'Inj sep cost'!T51</f>
        <v>#NAME?</v>
      </c>
      <c r="H53" s="19" t="e">
        <f ca="1">$E53*'Total CH4 prod CO2 Inj'!D51+$F53*'Total CH4 prod CO2 Inj'!U51-'Inj sep cost'!D51-'Inj sep cost'!U51</f>
        <v>#NAME?</v>
      </c>
      <c r="I53" s="19" t="e">
        <f ca="1">$E53*'Total CH4 prod CO2 Inj'!E51+$F53*'Total CH4 prod CO2 Inj'!V51-'Inj sep cost'!E51-'Inj sep cost'!V51</f>
        <v>#NAME?</v>
      </c>
      <c r="J53" s="19" t="e">
        <f ca="1">$E53*'Total CH4 prod CO2 Inj'!F51+$F53*'Total CH4 prod CO2 Inj'!W51-'Inj sep cost'!F51-'Inj sep cost'!W51</f>
        <v>#NAME?</v>
      </c>
      <c r="K53" s="19" t="e">
        <f ca="1">$E53*'Total CH4 prod CO2 Inj'!G51+$F53*'Total CH4 prod CO2 Inj'!X51-'Inj sep cost'!G51-'Inj sep cost'!X51</f>
        <v>#NAME?</v>
      </c>
      <c r="L53" s="19" t="e">
        <f ca="1">$E53*'Total CH4 prod CO2 Inj'!H51+$F53*'Total CH4 prod CO2 Inj'!Y51-'Inj sep cost'!H51-'Inj sep cost'!Y51</f>
        <v>#NAME?</v>
      </c>
      <c r="M53" s="19" t="e">
        <f ca="1">$E53*'Total CH4 prod CO2 Inj'!I51+$F53*'Total CH4 prod CO2 Inj'!Z51-'Inj sep cost'!I51-'Inj sep cost'!Z51</f>
        <v>#NAME?</v>
      </c>
      <c r="N53" s="19" t="e">
        <f ca="1">$E53*'Total CH4 prod CO2 Inj'!J51+$F53*'Total CH4 prod CO2 Inj'!AA51-'Inj sep cost'!J51-'Inj sep cost'!AA51</f>
        <v>#NAME?</v>
      </c>
      <c r="O53" s="19" t="e">
        <f ca="1">$E53*'Total CH4 prod CO2 Inj'!K51+$F53*'Total CH4 prod CO2 Inj'!AB51-'Inj sep cost'!K51-'Inj sep cost'!AB51</f>
        <v>#NAME?</v>
      </c>
      <c r="P53" s="19" t="e">
        <f ca="1">$E53*'Total CH4 prod CO2 Inj'!L51+$F53*'Total CH4 prod CO2 Inj'!AC51-'Inj sep cost'!L51-'Inj sep cost'!AC51</f>
        <v>#NAME?</v>
      </c>
      <c r="Q53" s="19" t="e">
        <f ca="1">$E53*'Total CH4 prod CO2 Inj'!M51+$F53*'Total CH4 prod CO2 Inj'!AD51-'Inj sep cost'!M51-'Inj sep cost'!AD51</f>
        <v>#NAME?</v>
      </c>
      <c r="R53" s="19" t="e">
        <f ca="1">$E53*'Total CH4 prod CO2 Inj'!N51+$F53*'Total CH4 prod CO2 Inj'!AE51-'Inj sep cost'!N51-'Inj sep cost'!AE51</f>
        <v>#NAME?</v>
      </c>
      <c r="S53" s="19" t="e">
        <f ca="1">$E53*'Total CH4 prod CO2 Inj'!O51+$F53*'Total CH4 prod CO2 Inj'!AF51-'Inj sep cost'!O51-'Inj sep cost'!AF51</f>
        <v>#NAME?</v>
      </c>
      <c r="T53" s="19" t="e">
        <f ca="1">$E53*'Total CH4 prod CO2 Inj'!P51+$F53*'Total CH4 prod CO2 Inj'!AG51-'Inj sep cost'!P51-'Inj sep cost'!AG51</f>
        <v>#NAME?</v>
      </c>
      <c r="U53" s="19" t="e">
        <f ca="1">$E53*'Total CH4 prod CO2 Inj'!Q51+$F53*'Total CH4 prod CO2 Inj'!AH51-'Inj sep cost'!Q51-'Inj sep cost'!AH51</f>
        <v>#NAME?</v>
      </c>
    </row>
    <row r="54" spans="2:21" x14ac:dyDescent="0.45">
      <c r="B54">
        <v>48</v>
      </c>
      <c r="C54" t="e">
        <f ca="1">_xll.RiskNormal($D$2,$E$2)</f>
        <v>#NAME?</v>
      </c>
      <c r="D54" t="e">
        <f ca="1">_xll.RiskNormal($D$3,$E$3)</f>
        <v>#NAME?</v>
      </c>
      <c r="E54" s="17" t="e">
        <f t="shared" ca="1" si="0"/>
        <v>#NAME?</v>
      </c>
      <c r="F54" s="17" t="e">
        <f t="shared" ca="1" si="1"/>
        <v>#NAME?</v>
      </c>
      <c r="G54" s="19" t="e">
        <f ca="1">$E54*'Total CH4 prod CO2 Inj'!C52+$F54*'Total CH4 prod CO2 Inj'!T52-'Inj sep cost'!C52-'Inj sep cost'!T52</f>
        <v>#NAME?</v>
      </c>
      <c r="H54" s="19" t="e">
        <f ca="1">$E54*'Total CH4 prod CO2 Inj'!D52+$F54*'Total CH4 prod CO2 Inj'!U52-'Inj sep cost'!D52-'Inj sep cost'!U52</f>
        <v>#NAME?</v>
      </c>
      <c r="I54" s="19" t="e">
        <f ca="1">$E54*'Total CH4 prod CO2 Inj'!E52+$F54*'Total CH4 prod CO2 Inj'!V52-'Inj sep cost'!E52-'Inj sep cost'!V52</f>
        <v>#NAME?</v>
      </c>
      <c r="J54" s="19" t="e">
        <f ca="1">$E54*'Total CH4 prod CO2 Inj'!F52+$F54*'Total CH4 prod CO2 Inj'!W52-'Inj sep cost'!F52-'Inj sep cost'!W52</f>
        <v>#NAME?</v>
      </c>
      <c r="K54" s="19" t="e">
        <f ca="1">$E54*'Total CH4 prod CO2 Inj'!G52+$F54*'Total CH4 prod CO2 Inj'!X52-'Inj sep cost'!G52-'Inj sep cost'!X52</f>
        <v>#NAME?</v>
      </c>
      <c r="L54" s="19" t="e">
        <f ca="1">$E54*'Total CH4 prod CO2 Inj'!H52+$F54*'Total CH4 prod CO2 Inj'!Y52-'Inj sep cost'!H52-'Inj sep cost'!Y52</f>
        <v>#NAME?</v>
      </c>
      <c r="M54" s="19" t="e">
        <f ca="1">$E54*'Total CH4 prod CO2 Inj'!I52+$F54*'Total CH4 prod CO2 Inj'!Z52-'Inj sep cost'!I52-'Inj sep cost'!Z52</f>
        <v>#NAME?</v>
      </c>
      <c r="N54" s="19" t="e">
        <f ca="1">$E54*'Total CH4 prod CO2 Inj'!J52+$F54*'Total CH4 prod CO2 Inj'!AA52-'Inj sep cost'!J52-'Inj sep cost'!AA52</f>
        <v>#NAME?</v>
      </c>
      <c r="O54" s="19" t="e">
        <f ca="1">$E54*'Total CH4 prod CO2 Inj'!K52+$F54*'Total CH4 prod CO2 Inj'!AB52-'Inj sep cost'!K52-'Inj sep cost'!AB52</f>
        <v>#NAME?</v>
      </c>
      <c r="P54" s="19" t="e">
        <f ca="1">$E54*'Total CH4 prod CO2 Inj'!L52+$F54*'Total CH4 prod CO2 Inj'!AC52-'Inj sep cost'!L52-'Inj sep cost'!AC52</f>
        <v>#NAME?</v>
      </c>
      <c r="Q54" s="19" t="e">
        <f ca="1">$E54*'Total CH4 prod CO2 Inj'!M52+$F54*'Total CH4 prod CO2 Inj'!AD52-'Inj sep cost'!M52-'Inj sep cost'!AD52</f>
        <v>#NAME?</v>
      </c>
      <c r="R54" s="19" t="e">
        <f ca="1">$E54*'Total CH4 prod CO2 Inj'!N52+$F54*'Total CH4 prod CO2 Inj'!AE52-'Inj sep cost'!N52-'Inj sep cost'!AE52</f>
        <v>#NAME?</v>
      </c>
      <c r="S54" s="19" t="e">
        <f ca="1">$E54*'Total CH4 prod CO2 Inj'!O52+$F54*'Total CH4 prod CO2 Inj'!AF52-'Inj sep cost'!O52-'Inj sep cost'!AF52</f>
        <v>#NAME?</v>
      </c>
      <c r="T54" s="19" t="e">
        <f ca="1">$E54*'Total CH4 prod CO2 Inj'!P52+$F54*'Total CH4 prod CO2 Inj'!AG52-'Inj sep cost'!P52-'Inj sep cost'!AG52</f>
        <v>#NAME?</v>
      </c>
      <c r="U54" s="19" t="e">
        <f ca="1">$E54*'Total CH4 prod CO2 Inj'!Q52+$F54*'Total CH4 prod CO2 Inj'!AH52-'Inj sep cost'!Q52-'Inj sep cost'!AH52</f>
        <v>#NAME?</v>
      </c>
    </row>
    <row r="55" spans="2:21" x14ac:dyDescent="0.45">
      <c r="B55">
        <v>49</v>
      </c>
      <c r="C55" t="e">
        <f ca="1">_xll.RiskNormal($D$2,$E$2)</f>
        <v>#NAME?</v>
      </c>
      <c r="D55" t="e">
        <f ca="1">_xll.RiskNormal($D$3,$E$3)</f>
        <v>#NAME?</v>
      </c>
      <c r="E55" s="17" t="e">
        <f t="shared" ca="1" si="0"/>
        <v>#NAME?</v>
      </c>
      <c r="F55" s="17" t="e">
        <f t="shared" ca="1" si="1"/>
        <v>#NAME?</v>
      </c>
      <c r="G55" s="19" t="e">
        <f ca="1">$E55*'Total CH4 prod CO2 Inj'!C53+$F55*'Total CH4 prod CO2 Inj'!T53-'Inj sep cost'!C53-'Inj sep cost'!T53</f>
        <v>#NAME?</v>
      </c>
      <c r="H55" s="19" t="e">
        <f ca="1">$E55*'Total CH4 prod CO2 Inj'!D53+$F55*'Total CH4 prod CO2 Inj'!U53-'Inj sep cost'!D53-'Inj sep cost'!U53</f>
        <v>#NAME?</v>
      </c>
      <c r="I55" s="19" t="e">
        <f ca="1">$E55*'Total CH4 prod CO2 Inj'!E53+$F55*'Total CH4 prod CO2 Inj'!V53-'Inj sep cost'!E53-'Inj sep cost'!V53</f>
        <v>#NAME?</v>
      </c>
      <c r="J55" s="19" t="e">
        <f ca="1">$E55*'Total CH4 prod CO2 Inj'!F53+$F55*'Total CH4 prod CO2 Inj'!W53-'Inj sep cost'!F53-'Inj sep cost'!W53</f>
        <v>#NAME?</v>
      </c>
      <c r="K55" s="19" t="e">
        <f ca="1">$E55*'Total CH4 prod CO2 Inj'!G53+$F55*'Total CH4 prod CO2 Inj'!X53-'Inj sep cost'!G53-'Inj sep cost'!X53</f>
        <v>#NAME?</v>
      </c>
      <c r="L55" s="19" t="e">
        <f ca="1">$E55*'Total CH4 prod CO2 Inj'!H53+$F55*'Total CH4 prod CO2 Inj'!Y53-'Inj sep cost'!H53-'Inj sep cost'!Y53</f>
        <v>#NAME?</v>
      </c>
      <c r="M55" s="19" t="e">
        <f ca="1">$E55*'Total CH4 prod CO2 Inj'!I53+$F55*'Total CH4 prod CO2 Inj'!Z53-'Inj sep cost'!I53-'Inj sep cost'!Z53</f>
        <v>#NAME?</v>
      </c>
      <c r="N55" s="19" t="e">
        <f ca="1">$E55*'Total CH4 prod CO2 Inj'!J53+$F55*'Total CH4 prod CO2 Inj'!AA53-'Inj sep cost'!J53-'Inj sep cost'!AA53</f>
        <v>#NAME?</v>
      </c>
      <c r="O55" s="19" t="e">
        <f ca="1">$E55*'Total CH4 prod CO2 Inj'!K53+$F55*'Total CH4 prod CO2 Inj'!AB53-'Inj sep cost'!K53-'Inj sep cost'!AB53</f>
        <v>#NAME?</v>
      </c>
      <c r="P55" s="19" t="e">
        <f ca="1">$E55*'Total CH4 prod CO2 Inj'!L53+$F55*'Total CH4 prod CO2 Inj'!AC53-'Inj sep cost'!L53-'Inj sep cost'!AC53</f>
        <v>#NAME?</v>
      </c>
      <c r="Q55" s="19" t="e">
        <f ca="1">$E55*'Total CH4 prod CO2 Inj'!M53+$F55*'Total CH4 prod CO2 Inj'!AD53-'Inj sep cost'!M53-'Inj sep cost'!AD53</f>
        <v>#NAME?</v>
      </c>
      <c r="R55" s="19" t="e">
        <f ca="1">$E55*'Total CH4 prod CO2 Inj'!N53+$F55*'Total CH4 prod CO2 Inj'!AE53-'Inj sep cost'!N53-'Inj sep cost'!AE53</f>
        <v>#NAME?</v>
      </c>
      <c r="S55" s="19" t="e">
        <f ca="1">$E55*'Total CH4 prod CO2 Inj'!O53+$F55*'Total CH4 prod CO2 Inj'!AF53-'Inj sep cost'!O53-'Inj sep cost'!AF53</f>
        <v>#NAME?</v>
      </c>
      <c r="T55" s="19" t="e">
        <f ca="1">$E55*'Total CH4 prod CO2 Inj'!P53+$F55*'Total CH4 prod CO2 Inj'!AG53-'Inj sep cost'!P53-'Inj sep cost'!AG53</f>
        <v>#NAME?</v>
      </c>
      <c r="U55" s="19" t="e">
        <f ca="1">$E55*'Total CH4 prod CO2 Inj'!Q53+$F55*'Total CH4 prod CO2 Inj'!AH53-'Inj sep cost'!Q53-'Inj sep cost'!AH53</f>
        <v>#NAME?</v>
      </c>
    </row>
    <row r="56" spans="2:21" x14ac:dyDescent="0.45">
      <c r="B56">
        <v>50</v>
      </c>
      <c r="C56" t="e">
        <f ca="1">_xll.RiskNormal($D$2,$E$2)</f>
        <v>#NAME?</v>
      </c>
      <c r="D56" t="e">
        <f ca="1">_xll.RiskNormal($D$3,$E$3)</f>
        <v>#NAME?</v>
      </c>
      <c r="E56" s="17" t="e">
        <f t="shared" ca="1" si="0"/>
        <v>#NAME?</v>
      </c>
      <c r="F56" s="17" t="e">
        <f t="shared" ca="1" si="1"/>
        <v>#NAME?</v>
      </c>
      <c r="G56" s="19" t="e">
        <f ca="1">$E56*'Total CH4 prod CO2 Inj'!C54+$F56*'Total CH4 prod CO2 Inj'!T54-'Inj sep cost'!C54-'Inj sep cost'!T54</f>
        <v>#NAME?</v>
      </c>
      <c r="H56" s="19" t="e">
        <f ca="1">$E56*'Total CH4 prod CO2 Inj'!D54+$F56*'Total CH4 prod CO2 Inj'!U54-'Inj sep cost'!D54-'Inj sep cost'!U54</f>
        <v>#NAME?</v>
      </c>
      <c r="I56" s="19" t="e">
        <f ca="1">$E56*'Total CH4 prod CO2 Inj'!E54+$F56*'Total CH4 prod CO2 Inj'!V54-'Inj sep cost'!E54-'Inj sep cost'!V54</f>
        <v>#NAME?</v>
      </c>
      <c r="J56" s="19" t="e">
        <f ca="1">$E56*'Total CH4 prod CO2 Inj'!F54+$F56*'Total CH4 prod CO2 Inj'!W54-'Inj sep cost'!F54-'Inj sep cost'!W54</f>
        <v>#NAME?</v>
      </c>
      <c r="K56" s="19" t="e">
        <f ca="1">$E56*'Total CH4 prod CO2 Inj'!G54+$F56*'Total CH4 prod CO2 Inj'!X54-'Inj sep cost'!G54-'Inj sep cost'!X54</f>
        <v>#NAME?</v>
      </c>
      <c r="L56" s="19" t="e">
        <f ca="1">$E56*'Total CH4 prod CO2 Inj'!H54+$F56*'Total CH4 prod CO2 Inj'!Y54-'Inj sep cost'!H54-'Inj sep cost'!Y54</f>
        <v>#NAME?</v>
      </c>
      <c r="M56" s="19" t="e">
        <f ca="1">$E56*'Total CH4 prod CO2 Inj'!I54+$F56*'Total CH4 prod CO2 Inj'!Z54-'Inj sep cost'!I54-'Inj sep cost'!Z54</f>
        <v>#NAME?</v>
      </c>
      <c r="N56" s="19" t="e">
        <f ca="1">$E56*'Total CH4 prod CO2 Inj'!J54+$F56*'Total CH4 prod CO2 Inj'!AA54-'Inj sep cost'!J54-'Inj sep cost'!AA54</f>
        <v>#NAME?</v>
      </c>
      <c r="O56" s="19" t="e">
        <f ca="1">$E56*'Total CH4 prod CO2 Inj'!K54+$F56*'Total CH4 prod CO2 Inj'!AB54-'Inj sep cost'!K54-'Inj sep cost'!AB54</f>
        <v>#NAME?</v>
      </c>
      <c r="P56" s="19" t="e">
        <f ca="1">$E56*'Total CH4 prod CO2 Inj'!L54+$F56*'Total CH4 prod CO2 Inj'!AC54-'Inj sep cost'!L54-'Inj sep cost'!AC54</f>
        <v>#NAME?</v>
      </c>
      <c r="Q56" s="19" t="e">
        <f ca="1">$E56*'Total CH4 prod CO2 Inj'!M54+$F56*'Total CH4 prod CO2 Inj'!AD54-'Inj sep cost'!M54-'Inj sep cost'!AD54</f>
        <v>#NAME?</v>
      </c>
      <c r="R56" s="19" t="e">
        <f ca="1">$E56*'Total CH4 prod CO2 Inj'!N54+$F56*'Total CH4 prod CO2 Inj'!AE54-'Inj sep cost'!N54-'Inj sep cost'!AE54</f>
        <v>#NAME?</v>
      </c>
      <c r="S56" s="19" t="e">
        <f ca="1">$E56*'Total CH4 prod CO2 Inj'!O54+$F56*'Total CH4 prod CO2 Inj'!AF54-'Inj sep cost'!O54-'Inj sep cost'!AF54</f>
        <v>#NAME?</v>
      </c>
      <c r="T56" s="19" t="e">
        <f ca="1">$E56*'Total CH4 prod CO2 Inj'!P54+$F56*'Total CH4 prod CO2 Inj'!AG54-'Inj sep cost'!P54-'Inj sep cost'!AG54</f>
        <v>#NAME?</v>
      </c>
      <c r="U56" s="19" t="e">
        <f ca="1">$E56*'Total CH4 prod CO2 Inj'!Q54+$F56*'Total CH4 prod CO2 Inj'!AH54-'Inj sep cost'!Q54-'Inj sep cost'!AH54</f>
        <v>#NAME?</v>
      </c>
    </row>
    <row r="57" spans="2:21" x14ac:dyDescent="0.45">
      <c r="B57">
        <v>51</v>
      </c>
      <c r="C57" t="e">
        <f ca="1">_xll.RiskNormal($D$2,$E$2)</f>
        <v>#NAME?</v>
      </c>
      <c r="D57" t="e">
        <f ca="1">_xll.RiskNormal($D$3,$E$3)</f>
        <v>#NAME?</v>
      </c>
      <c r="E57" s="17" t="e">
        <f t="shared" ca="1" si="0"/>
        <v>#NAME?</v>
      </c>
      <c r="F57" s="17" t="e">
        <f t="shared" ca="1" si="1"/>
        <v>#NAME?</v>
      </c>
      <c r="G57" s="19" t="e">
        <f ca="1">$E57*'Total CH4 prod CO2 Inj'!C55+$F57*'Total CH4 prod CO2 Inj'!T55-'Inj sep cost'!C55-'Inj sep cost'!T55</f>
        <v>#NAME?</v>
      </c>
      <c r="H57" s="19" t="e">
        <f ca="1">$E57*'Total CH4 prod CO2 Inj'!D55+$F57*'Total CH4 prod CO2 Inj'!U55-'Inj sep cost'!D55-'Inj sep cost'!U55</f>
        <v>#NAME?</v>
      </c>
      <c r="I57" s="19" t="e">
        <f ca="1">$E57*'Total CH4 prod CO2 Inj'!E55+$F57*'Total CH4 prod CO2 Inj'!V55-'Inj sep cost'!E55-'Inj sep cost'!V55</f>
        <v>#NAME?</v>
      </c>
      <c r="J57" s="19" t="e">
        <f ca="1">$E57*'Total CH4 prod CO2 Inj'!F55+$F57*'Total CH4 prod CO2 Inj'!W55-'Inj sep cost'!F55-'Inj sep cost'!W55</f>
        <v>#NAME?</v>
      </c>
      <c r="K57" s="19" t="e">
        <f ca="1">$E57*'Total CH4 prod CO2 Inj'!G55+$F57*'Total CH4 prod CO2 Inj'!X55-'Inj sep cost'!G55-'Inj sep cost'!X55</f>
        <v>#NAME?</v>
      </c>
      <c r="L57" s="19" t="e">
        <f ca="1">$E57*'Total CH4 prod CO2 Inj'!H55+$F57*'Total CH4 prod CO2 Inj'!Y55-'Inj sep cost'!H55-'Inj sep cost'!Y55</f>
        <v>#NAME?</v>
      </c>
      <c r="M57" s="19" t="e">
        <f ca="1">$E57*'Total CH4 prod CO2 Inj'!I55+$F57*'Total CH4 prod CO2 Inj'!Z55-'Inj sep cost'!I55-'Inj sep cost'!Z55</f>
        <v>#NAME?</v>
      </c>
      <c r="N57" s="19" t="e">
        <f ca="1">$E57*'Total CH4 prod CO2 Inj'!J55+$F57*'Total CH4 prod CO2 Inj'!AA55-'Inj sep cost'!J55-'Inj sep cost'!AA55</f>
        <v>#NAME?</v>
      </c>
      <c r="O57" s="19" t="e">
        <f ca="1">$E57*'Total CH4 prod CO2 Inj'!K55+$F57*'Total CH4 prod CO2 Inj'!AB55-'Inj sep cost'!K55-'Inj sep cost'!AB55</f>
        <v>#NAME?</v>
      </c>
      <c r="P57" s="19" t="e">
        <f ca="1">$E57*'Total CH4 prod CO2 Inj'!L55+$F57*'Total CH4 prod CO2 Inj'!AC55-'Inj sep cost'!L55-'Inj sep cost'!AC55</f>
        <v>#NAME?</v>
      </c>
      <c r="Q57" s="19" t="e">
        <f ca="1">$E57*'Total CH4 prod CO2 Inj'!M55+$F57*'Total CH4 prod CO2 Inj'!AD55-'Inj sep cost'!M55-'Inj sep cost'!AD55</f>
        <v>#NAME?</v>
      </c>
      <c r="R57" s="19" t="e">
        <f ca="1">$E57*'Total CH4 prod CO2 Inj'!N55+$F57*'Total CH4 prod CO2 Inj'!AE55-'Inj sep cost'!N55-'Inj sep cost'!AE55</f>
        <v>#NAME?</v>
      </c>
      <c r="S57" s="19" t="e">
        <f ca="1">$E57*'Total CH4 prod CO2 Inj'!O55+$F57*'Total CH4 prod CO2 Inj'!AF55-'Inj sep cost'!O55-'Inj sep cost'!AF55</f>
        <v>#NAME?</v>
      </c>
      <c r="T57" s="19" t="e">
        <f ca="1">$E57*'Total CH4 prod CO2 Inj'!P55+$F57*'Total CH4 prod CO2 Inj'!AG55-'Inj sep cost'!P55-'Inj sep cost'!AG55</f>
        <v>#NAME?</v>
      </c>
      <c r="U57" s="19" t="e">
        <f ca="1">$E57*'Total CH4 prod CO2 Inj'!Q55+$F57*'Total CH4 prod CO2 Inj'!AH55-'Inj sep cost'!Q55-'Inj sep cost'!AH55</f>
        <v>#NAME?</v>
      </c>
    </row>
    <row r="58" spans="2:21" x14ac:dyDescent="0.45">
      <c r="B58">
        <v>52</v>
      </c>
      <c r="C58" t="e">
        <f ca="1">_xll.RiskNormal($D$2,$E$2)</f>
        <v>#NAME?</v>
      </c>
      <c r="D58" t="e">
        <f ca="1">_xll.RiskNormal($D$3,$E$3)</f>
        <v>#NAME?</v>
      </c>
      <c r="E58" s="17" t="e">
        <f t="shared" ca="1" si="0"/>
        <v>#NAME?</v>
      </c>
      <c r="F58" s="17" t="e">
        <f t="shared" ca="1" si="1"/>
        <v>#NAME?</v>
      </c>
      <c r="G58" s="19" t="e">
        <f ca="1">$E58*'Total CH4 prod CO2 Inj'!C56+$F58*'Total CH4 prod CO2 Inj'!T56-'Inj sep cost'!C56-'Inj sep cost'!T56</f>
        <v>#NAME?</v>
      </c>
      <c r="H58" s="19" t="e">
        <f ca="1">$E58*'Total CH4 prod CO2 Inj'!D56+$F58*'Total CH4 prod CO2 Inj'!U56-'Inj sep cost'!D56-'Inj sep cost'!U56</f>
        <v>#NAME?</v>
      </c>
      <c r="I58" s="19" t="e">
        <f ca="1">$E58*'Total CH4 prod CO2 Inj'!E56+$F58*'Total CH4 prod CO2 Inj'!V56-'Inj sep cost'!E56-'Inj sep cost'!V56</f>
        <v>#NAME?</v>
      </c>
      <c r="J58" s="19" t="e">
        <f ca="1">$E58*'Total CH4 prod CO2 Inj'!F56+$F58*'Total CH4 prod CO2 Inj'!W56-'Inj sep cost'!F56-'Inj sep cost'!W56</f>
        <v>#NAME?</v>
      </c>
      <c r="K58" s="19" t="e">
        <f ca="1">$E58*'Total CH4 prod CO2 Inj'!G56+$F58*'Total CH4 prod CO2 Inj'!X56-'Inj sep cost'!G56-'Inj sep cost'!X56</f>
        <v>#NAME?</v>
      </c>
      <c r="L58" s="19" t="e">
        <f ca="1">$E58*'Total CH4 prod CO2 Inj'!H56+$F58*'Total CH4 prod CO2 Inj'!Y56-'Inj sep cost'!H56-'Inj sep cost'!Y56</f>
        <v>#NAME?</v>
      </c>
      <c r="M58" s="19" t="e">
        <f ca="1">$E58*'Total CH4 prod CO2 Inj'!I56+$F58*'Total CH4 prod CO2 Inj'!Z56-'Inj sep cost'!I56-'Inj sep cost'!Z56</f>
        <v>#NAME?</v>
      </c>
      <c r="N58" s="19" t="e">
        <f ca="1">$E58*'Total CH4 prod CO2 Inj'!J56+$F58*'Total CH4 prod CO2 Inj'!AA56-'Inj sep cost'!J56-'Inj sep cost'!AA56</f>
        <v>#NAME?</v>
      </c>
      <c r="O58" s="19" t="e">
        <f ca="1">$E58*'Total CH4 prod CO2 Inj'!K56+$F58*'Total CH4 prod CO2 Inj'!AB56-'Inj sep cost'!K56-'Inj sep cost'!AB56</f>
        <v>#NAME?</v>
      </c>
      <c r="P58" s="19" t="e">
        <f ca="1">$E58*'Total CH4 prod CO2 Inj'!L56+$F58*'Total CH4 prod CO2 Inj'!AC56-'Inj sep cost'!L56-'Inj sep cost'!AC56</f>
        <v>#NAME?</v>
      </c>
      <c r="Q58" s="19" t="e">
        <f ca="1">$E58*'Total CH4 prod CO2 Inj'!M56+$F58*'Total CH4 prod CO2 Inj'!AD56-'Inj sep cost'!M56-'Inj sep cost'!AD56</f>
        <v>#NAME?</v>
      </c>
      <c r="R58" s="19" t="e">
        <f ca="1">$E58*'Total CH4 prod CO2 Inj'!N56+$F58*'Total CH4 prod CO2 Inj'!AE56-'Inj sep cost'!N56-'Inj sep cost'!AE56</f>
        <v>#NAME?</v>
      </c>
      <c r="S58" s="19" t="e">
        <f ca="1">$E58*'Total CH4 prod CO2 Inj'!O56+$F58*'Total CH4 prod CO2 Inj'!AF56-'Inj sep cost'!O56-'Inj sep cost'!AF56</f>
        <v>#NAME?</v>
      </c>
      <c r="T58" s="19" t="e">
        <f ca="1">$E58*'Total CH4 prod CO2 Inj'!P56+$F58*'Total CH4 prod CO2 Inj'!AG56-'Inj sep cost'!P56-'Inj sep cost'!AG56</f>
        <v>#NAME?</v>
      </c>
      <c r="U58" s="19" t="e">
        <f ca="1">$E58*'Total CH4 prod CO2 Inj'!Q56+$F58*'Total CH4 prod CO2 Inj'!AH56-'Inj sep cost'!Q56-'Inj sep cost'!AH56</f>
        <v>#NAME?</v>
      </c>
    </row>
    <row r="59" spans="2:21" x14ac:dyDescent="0.45">
      <c r="B59">
        <v>53</v>
      </c>
      <c r="C59" t="e">
        <f ca="1">_xll.RiskNormal($D$2,$E$2)</f>
        <v>#NAME?</v>
      </c>
      <c r="D59" t="e">
        <f ca="1">_xll.RiskNormal($D$3,$E$3)</f>
        <v>#NAME?</v>
      </c>
      <c r="E59" s="17" t="e">
        <f t="shared" ca="1" si="0"/>
        <v>#NAME?</v>
      </c>
      <c r="F59" s="17" t="e">
        <f t="shared" ca="1" si="1"/>
        <v>#NAME?</v>
      </c>
      <c r="G59" s="19" t="e">
        <f ca="1">$E59*'Total CH4 prod CO2 Inj'!C57+$F59*'Total CH4 prod CO2 Inj'!T57-'Inj sep cost'!C57-'Inj sep cost'!T57</f>
        <v>#NAME?</v>
      </c>
      <c r="H59" s="19" t="e">
        <f ca="1">$E59*'Total CH4 prod CO2 Inj'!D57+$F59*'Total CH4 prod CO2 Inj'!U57-'Inj sep cost'!D57-'Inj sep cost'!U57</f>
        <v>#NAME?</v>
      </c>
      <c r="I59" s="19" t="e">
        <f ca="1">$E59*'Total CH4 prod CO2 Inj'!E57+$F59*'Total CH4 prod CO2 Inj'!V57-'Inj sep cost'!E57-'Inj sep cost'!V57</f>
        <v>#NAME?</v>
      </c>
      <c r="J59" s="19" t="e">
        <f ca="1">$E59*'Total CH4 prod CO2 Inj'!F57+$F59*'Total CH4 prod CO2 Inj'!W57-'Inj sep cost'!F57-'Inj sep cost'!W57</f>
        <v>#NAME?</v>
      </c>
      <c r="K59" s="19" t="e">
        <f ca="1">$E59*'Total CH4 prod CO2 Inj'!G57+$F59*'Total CH4 prod CO2 Inj'!X57-'Inj sep cost'!G57-'Inj sep cost'!X57</f>
        <v>#NAME?</v>
      </c>
      <c r="L59" s="19" t="e">
        <f ca="1">$E59*'Total CH4 prod CO2 Inj'!H57+$F59*'Total CH4 prod CO2 Inj'!Y57-'Inj sep cost'!H57-'Inj sep cost'!Y57</f>
        <v>#NAME?</v>
      </c>
      <c r="M59" s="19" t="e">
        <f ca="1">$E59*'Total CH4 prod CO2 Inj'!I57+$F59*'Total CH4 prod CO2 Inj'!Z57-'Inj sep cost'!I57-'Inj sep cost'!Z57</f>
        <v>#NAME?</v>
      </c>
      <c r="N59" s="19" t="e">
        <f ca="1">$E59*'Total CH4 prod CO2 Inj'!J57+$F59*'Total CH4 prod CO2 Inj'!AA57-'Inj sep cost'!J57-'Inj sep cost'!AA57</f>
        <v>#NAME?</v>
      </c>
      <c r="O59" s="19" t="e">
        <f ca="1">$E59*'Total CH4 prod CO2 Inj'!K57+$F59*'Total CH4 prod CO2 Inj'!AB57-'Inj sep cost'!K57-'Inj sep cost'!AB57</f>
        <v>#NAME?</v>
      </c>
      <c r="P59" s="19" t="e">
        <f ca="1">$E59*'Total CH4 prod CO2 Inj'!L57+$F59*'Total CH4 prod CO2 Inj'!AC57-'Inj sep cost'!L57-'Inj sep cost'!AC57</f>
        <v>#NAME?</v>
      </c>
      <c r="Q59" s="19" t="e">
        <f ca="1">$E59*'Total CH4 prod CO2 Inj'!M57+$F59*'Total CH4 prod CO2 Inj'!AD57-'Inj sep cost'!M57-'Inj sep cost'!AD57</f>
        <v>#NAME?</v>
      </c>
      <c r="R59" s="19" t="e">
        <f ca="1">$E59*'Total CH4 prod CO2 Inj'!N57+$F59*'Total CH4 prod CO2 Inj'!AE57-'Inj sep cost'!N57-'Inj sep cost'!AE57</f>
        <v>#NAME?</v>
      </c>
      <c r="S59" s="19" t="e">
        <f ca="1">$E59*'Total CH4 prod CO2 Inj'!O57+$F59*'Total CH4 prod CO2 Inj'!AF57-'Inj sep cost'!O57-'Inj sep cost'!AF57</f>
        <v>#NAME?</v>
      </c>
      <c r="T59" s="19" t="e">
        <f ca="1">$E59*'Total CH4 prod CO2 Inj'!P57+$F59*'Total CH4 prod CO2 Inj'!AG57-'Inj sep cost'!P57-'Inj sep cost'!AG57</f>
        <v>#NAME?</v>
      </c>
      <c r="U59" s="19" t="e">
        <f ca="1">$E59*'Total CH4 prod CO2 Inj'!Q57+$F59*'Total CH4 prod CO2 Inj'!AH57-'Inj sep cost'!Q57-'Inj sep cost'!AH57</f>
        <v>#NAME?</v>
      </c>
    </row>
    <row r="60" spans="2:21" x14ac:dyDescent="0.45">
      <c r="B60">
        <v>54</v>
      </c>
      <c r="C60" t="e">
        <f ca="1">_xll.RiskNormal($D$2,$E$2)</f>
        <v>#NAME?</v>
      </c>
      <c r="D60" t="e">
        <f ca="1">_xll.RiskNormal($D$3,$E$3)</f>
        <v>#NAME?</v>
      </c>
      <c r="E60" s="17" t="e">
        <f t="shared" ca="1" si="0"/>
        <v>#NAME?</v>
      </c>
      <c r="F60" s="17" t="e">
        <f t="shared" ca="1" si="1"/>
        <v>#NAME?</v>
      </c>
      <c r="G60" s="19" t="e">
        <f ca="1">$E60*'Total CH4 prod CO2 Inj'!C58+$F60*'Total CH4 prod CO2 Inj'!T58-'Inj sep cost'!C58-'Inj sep cost'!T58</f>
        <v>#NAME?</v>
      </c>
      <c r="H60" s="19" t="e">
        <f ca="1">$E60*'Total CH4 prod CO2 Inj'!D58+$F60*'Total CH4 prod CO2 Inj'!U58-'Inj sep cost'!D58-'Inj sep cost'!U58</f>
        <v>#NAME?</v>
      </c>
      <c r="I60" s="19" t="e">
        <f ca="1">$E60*'Total CH4 prod CO2 Inj'!E58+$F60*'Total CH4 prod CO2 Inj'!V58-'Inj sep cost'!E58-'Inj sep cost'!V58</f>
        <v>#NAME?</v>
      </c>
      <c r="J60" s="19" t="e">
        <f ca="1">$E60*'Total CH4 prod CO2 Inj'!F58+$F60*'Total CH4 prod CO2 Inj'!W58-'Inj sep cost'!F58-'Inj sep cost'!W58</f>
        <v>#NAME?</v>
      </c>
      <c r="K60" s="19" t="e">
        <f ca="1">$E60*'Total CH4 prod CO2 Inj'!G58+$F60*'Total CH4 prod CO2 Inj'!X58-'Inj sep cost'!G58-'Inj sep cost'!X58</f>
        <v>#NAME?</v>
      </c>
      <c r="L60" s="19" t="e">
        <f ca="1">$E60*'Total CH4 prod CO2 Inj'!H58+$F60*'Total CH4 prod CO2 Inj'!Y58-'Inj sep cost'!H58-'Inj sep cost'!Y58</f>
        <v>#NAME?</v>
      </c>
      <c r="M60" s="19" t="e">
        <f ca="1">$E60*'Total CH4 prod CO2 Inj'!I58+$F60*'Total CH4 prod CO2 Inj'!Z58-'Inj sep cost'!I58-'Inj sep cost'!Z58</f>
        <v>#NAME?</v>
      </c>
      <c r="N60" s="19" t="e">
        <f ca="1">$E60*'Total CH4 prod CO2 Inj'!J58+$F60*'Total CH4 prod CO2 Inj'!AA58-'Inj sep cost'!J58-'Inj sep cost'!AA58</f>
        <v>#NAME?</v>
      </c>
      <c r="O60" s="19" t="e">
        <f ca="1">$E60*'Total CH4 prod CO2 Inj'!K58+$F60*'Total CH4 prod CO2 Inj'!AB58-'Inj sep cost'!K58-'Inj sep cost'!AB58</f>
        <v>#NAME?</v>
      </c>
      <c r="P60" s="19" t="e">
        <f ca="1">$E60*'Total CH4 prod CO2 Inj'!L58+$F60*'Total CH4 prod CO2 Inj'!AC58-'Inj sep cost'!L58-'Inj sep cost'!AC58</f>
        <v>#NAME?</v>
      </c>
      <c r="Q60" s="19" t="e">
        <f ca="1">$E60*'Total CH4 prod CO2 Inj'!M58+$F60*'Total CH4 prod CO2 Inj'!AD58-'Inj sep cost'!M58-'Inj sep cost'!AD58</f>
        <v>#NAME?</v>
      </c>
      <c r="R60" s="19" t="e">
        <f ca="1">$E60*'Total CH4 prod CO2 Inj'!N58+$F60*'Total CH4 prod CO2 Inj'!AE58-'Inj sep cost'!N58-'Inj sep cost'!AE58</f>
        <v>#NAME?</v>
      </c>
      <c r="S60" s="19" t="e">
        <f ca="1">$E60*'Total CH4 prod CO2 Inj'!O58+$F60*'Total CH4 prod CO2 Inj'!AF58-'Inj sep cost'!O58-'Inj sep cost'!AF58</f>
        <v>#NAME?</v>
      </c>
      <c r="T60" s="19" t="e">
        <f ca="1">$E60*'Total CH4 prod CO2 Inj'!P58+$F60*'Total CH4 prod CO2 Inj'!AG58-'Inj sep cost'!P58-'Inj sep cost'!AG58</f>
        <v>#NAME?</v>
      </c>
      <c r="U60" s="19" t="e">
        <f ca="1">$E60*'Total CH4 prod CO2 Inj'!Q58+$F60*'Total CH4 prod CO2 Inj'!AH58-'Inj sep cost'!Q58-'Inj sep cost'!AH58</f>
        <v>#NAME?</v>
      </c>
    </row>
    <row r="61" spans="2:21" x14ac:dyDescent="0.45">
      <c r="B61">
        <v>55</v>
      </c>
      <c r="C61" t="e">
        <f ca="1">_xll.RiskNormal($D$2,$E$2)</f>
        <v>#NAME?</v>
      </c>
      <c r="D61" t="e">
        <f ca="1">_xll.RiskNormal($D$3,$E$3)</f>
        <v>#NAME?</v>
      </c>
      <c r="E61" s="17" t="e">
        <f t="shared" ca="1" si="0"/>
        <v>#NAME?</v>
      </c>
      <c r="F61" s="17" t="e">
        <f t="shared" ca="1" si="1"/>
        <v>#NAME?</v>
      </c>
      <c r="G61" s="19" t="e">
        <f ca="1">$E61*'Total CH4 prod CO2 Inj'!C59+$F61*'Total CH4 prod CO2 Inj'!T59-'Inj sep cost'!C59-'Inj sep cost'!T59</f>
        <v>#NAME?</v>
      </c>
      <c r="H61" s="19" t="e">
        <f ca="1">$E61*'Total CH4 prod CO2 Inj'!D59+$F61*'Total CH4 prod CO2 Inj'!U59-'Inj sep cost'!D59-'Inj sep cost'!U59</f>
        <v>#NAME?</v>
      </c>
      <c r="I61" s="19" t="e">
        <f ca="1">$E61*'Total CH4 prod CO2 Inj'!E59+$F61*'Total CH4 prod CO2 Inj'!V59-'Inj sep cost'!E59-'Inj sep cost'!V59</f>
        <v>#NAME?</v>
      </c>
      <c r="J61" s="19" t="e">
        <f ca="1">$E61*'Total CH4 prod CO2 Inj'!F59+$F61*'Total CH4 prod CO2 Inj'!W59-'Inj sep cost'!F59-'Inj sep cost'!W59</f>
        <v>#NAME?</v>
      </c>
      <c r="K61" s="19" t="e">
        <f ca="1">$E61*'Total CH4 prod CO2 Inj'!G59+$F61*'Total CH4 prod CO2 Inj'!X59-'Inj sep cost'!G59-'Inj sep cost'!X59</f>
        <v>#NAME?</v>
      </c>
      <c r="L61" s="19" t="e">
        <f ca="1">$E61*'Total CH4 prod CO2 Inj'!H59+$F61*'Total CH4 prod CO2 Inj'!Y59-'Inj sep cost'!H59-'Inj sep cost'!Y59</f>
        <v>#NAME?</v>
      </c>
      <c r="M61" s="19" t="e">
        <f ca="1">$E61*'Total CH4 prod CO2 Inj'!I59+$F61*'Total CH4 prod CO2 Inj'!Z59-'Inj sep cost'!I59-'Inj sep cost'!Z59</f>
        <v>#NAME?</v>
      </c>
      <c r="N61" s="19" t="e">
        <f ca="1">$E61*'Total CH4 prod CO2 Inj'!J59+$F61*'Total CH4 prod CO2 Inj'!AA59-'Inj sep cost'!J59-'Inj sep cost'!AA59</f>
        <v>#NAME?</v>
      </c>
      <c r="O61" s="19" t="e">
        <f ca="1">$E61*'Total CH4 prod CO2 Inj'!K59+$F61*'Total CH4 prod CO2 Inj'!AB59-'Inj sep cost'!K59-'Inj sep cost'!AB59</f>
        <v>#NAME?</v>
      </c>
      <c r="P61" s="19" t="e">
        <f ca="1">$E61*'Total CH4 prod CO2 Inj'!L59+$F61*'Total CH4 prod CO2 Inj'!AC59-'Inj sep cost'!L59-'Inj sep cost'!AC59</f>
        <v>#NAME?</v>
      </c>
      <c r="Q61" s="19" t="e">
        <f ca="1">$E61*'Total CH4 prod CO2 Inj'!M59+$F61*'Total CH4 prod CO2 Inj'!AD59-'Inj sep cost'!M59-'Inj sep cost'!AD59</f>
        <v>#NAME?</v>
      </c>
      <c r="R61" s="19" t="e">
        <f ca="1">$E61*'Total CH4 prod CO2 Inj'!N59+$F61*'Total CH4 prod CO2 Inj'!AE59-'Inj sep cost'!N59-'Inj sep cost'!AE59</f>
        <v>#NAME?</v>
      </c>
      <c r="S61" s="19" t="e">
        <f ca="1">$E61*'Total CH4 prod CO2 Inj'!O59+$F61*'Total CH4 prod CO2 Inj'!AF59-'Inj sep cost'!O59-'Inj sep cost'!AF59</f>
        <v>#NAME?</v>
      </c>
      <c r="T61" s="19" t="e">
        <f ca="1">$E61*'Total CH4 prod CO2 Inj'!P59+$F61*'Total CH4 prod CO2 Inj'!AG59-'Inj sep cost'!P59-'Inj sep cost'!AG59</f>
        <v>#NAME?</v>
      </c>
      <c r="U61" s="19" t="e">
        <f ca="1">$E61*'Total CH4 prod CO2 Inj'!Q59+$F61*'Total CH4 prod CO2 Inj'!AH59-'Inj sep cost'!Q59-'Inj sep cost'!AH59</f>
        <v>#NAME?</v>
      </c>
    </row>
    <row r="62" spans="2:21" x14ac:dyDescent="0.45">
      <c r="B62">
        <v>56</v>
      </c>
      <c r="C62" t="e">
        <f ca="1">_xll.RiskNormal($D$2,$E$2)</f>
        <v>#NAME?</v>
      </c>
      <c r="D62" t="e">
        <f ca="1">_xll.RiskNormal($D$3,$E$3)</f>
        <v>#NAME?</v>
      </c>
      <c r="E62" s="17" t="e">
        <f t="shared" ca="1" si="0"/>
        <v>#NAME?</v>
      </c>
      <c r="F62" s="17" t="e">
        <f t="shared" ca="1" si="1"/>
        <v>#NAME?</v>
      </c>
      <c r="G62" s="19" t="e">
        <f ca="1">$E62*'Total CH4 prod CO2 Inj'!C60+$F62*'Total CH4 prod CO2 Inj'!T60-'Inj sep cost'!C60-'Inj sep cost'!T60</f>
        <v>#NAME?</v>
      </c>
      <c r="H62" s="19" t="e">
        <f ca="1">$E62*'Total CH4 prod CO2 Inj'!D60+$F62*'Total CH4 prod CO2 Inj'!U60-'Inj sep cost'!D60-'Inj sep cost'!U60</f>
        <v>#NAME?</v>
      </c>
      <c r="I62" s="19" t="e">
        <f ca="1">$E62*'Total CH4 prod CO2 Inj'!E60+$F62*'Total CH4 prod CO2 Inj'!V60-'Inj sep cost'!E60-'Inj sep cost'!V60</f>
        <v>#NAME?</v>
      </c>
      <c r="J62" s="19" t="e">
        <f ca="1">$E62*'Total CH4 prod CO2 Inj'!F60+$F62*'Total CH4 prod CO2 Inj'!W60-'Inj sep cost'!F60-'Inj sep cost'!W60</f>
        <v>#NAME?</v>
      </c>
      <c r="K62" s="19" t="e">
        <f ca="1">$E62*'Total CH4 prod CO2 Inj'!G60+$F62*'Total CH4 prod CO2 Inj'!X60-'Inj sep cost'!G60-'Inj sep cost'!X60</f>
        <v>#NAME?</v>
      </c>
      <c r="L62" s="19" t="e">
        <f ca="1">$E62*'Total CH4 prod CO2 Inj'!H60+$F62*'Total CH4 prod CO2 Inj'!Y60-'Inj sep cost'!H60-'Inj sep cost'!Y60</f>
        <v>#NAME?</v>
      </c>
      <c r="M62" s="19" t="e">
        <f ca="1">$E62*'Total CH4 prod CO2 Inj'!I60+$F62*'Total CH4 prod CO2 Inj'!Z60-'Inj sep cost'!I60-'Inj sep cost'!Z60</f>
        <v>#NAME?</v>
      </c>
      <c r="N62" s="19" t="e">
        <f ca="1">$E62*'Total CH4 prod CO2 Inj'!J60+$F62*'Total CH4 prod CO2 Inj'!AA60-'Inj sep cost'!J60-'Inj sep cost'!AA60</f>
        <v>#NAME?</v>
      </c>
      <c r="O62" s="19" t="e">
        <f ca="1">$E62*'Total CH4 prod CO2 Inj'!K60+$F62*'Total CH4 prod CO2 Inj'!AB60-'Inj sep cost'!K60-'Inj sep cost'!AB60</f>
        <v>#NAME?</v>
      </c>
      <c r="P62" s="19" t="e">
        <f ca="1">$E62*'Total CH4 prod CO2 Inj'!L60+$F62*'Total CH4 prod CO2 Inj'!AC60-'Inj sep cost'!L60-'Inj sep cost'!AC60</f>
        <v>#NAME?</v>
      </c>
      <c r="Q62" s="19" t="e">
        <f ca="1">$E62*'Total CH4 prod CO2 Inj'!M60+$F62*'Total CH4 prod CO2 Inj'!AD60-'Inj sep cost'!M60-'Inj sep cost'!AD60</f>
        <v>#NAME?</v>
      </c>
      <c r="R62" s="19" t="e">
        <f ca="1">$E62*'Total CH4 prod CO2 Inj'!N60+$F62*'Total CH4 prod CO2 Inj'!AE60-'Inj sep cost'!N60-'Inj sep cost'!AE60</f>
        <v>#NAME?</v>
      </c>
      <c r="S62" s="19" t="e">
        <f ca="1">$E62*'Total CH4 prod CO2 Inj'!O60+$F62*'Total CH4 prod CO2 Inj'!AF60-'Inj sep cost'!O60-'Inj sep cost'!AF60</f>
        <v>#NAME?</v>
      </c>
      <c r="T62" s="19" t="e">
        <f ca="1">$E62*'Total CH4 prod CO2 Inj'!P60+$F62*'Total CH4 prod CO2 Inj'!AG60-'Inj sep cost'!P60-'Inj sep cost'!AG60</f>
        <v>#NAME?</v>
      </c>
      <c r="U62" s="19" t="e">
        <f ca="1">$E62*'Total CH4 prod CO2 Inj'!Q60+$F62*'Total CH4 prod CO2 Inj'!AH60-'Inj sep cost'!Q60-'Inj sep cost'!AH60</f>
        <v>#NAME?</v>
      </c>
    </row>
    <row r="63" spans="2:21" x14ac:dyDescent="0.45">
      <c r="B63">
        <v>57</v>
      </c>
      <c r="C63" t="e">
        <f ca="1">_xll.RiskNormal($D$2,$E$2)</f>
        <v>#NAME?</v>
      </c>
      <c r="D63" t="e">
        <f ca="1">_xll.RiskNormal($D$3,$E$3)</f>
        <v>#NAME?</v>
      </c>
      <c r="E63" s="17" t="e">
        <f t="shared" ca="1" si="0"/>
        <v>#NAME?</v>
      </c>
      <c r="F63" s="17" t="e">
        <f t="shared" ca="1" si="1"/>
        <v>#NAME?</v>
      </c>
      <c r="G63" s="19" t="e">
        <f ca="1">$E63*'Total CH4 prod CO2 Inj'!C61+$F63*'Total CH4 prod CO2 Inj'!T61-'Inj sep cost'!C61-'Inj sep cost'!T61</f>
        <v>#NAME?</v>
      </c>
      <c r="H63" s="19" t="e">
        <f ca="1">$E63*'Total CH4 prod CO2 Inj'!D61+$F63*'Total CH4 prod CO2 Inj'!U61-'Inj sep cost'!D61-'Inj sep cost'!U61</f>
        <v>#NAME?</v>
      </c>
      <c r="I63" s="19" t="e">
        <f ca="1">$E63*'Total CH4 prod CO2 Inj'!E61+$F63*'Total CH4 prod CO2 Inj'!V61-'Inj sep cost'!E61-'Inj sep cost'!V61</f>
        <v>#NAME?</v>
      </c>
      <c r="J63" s="19" t="e">
        <f ca="1">$E63*'Total CH4 prod CO2 Inj'!F61+$F63*'Total CH4 prod CO2 Inj'!W61-'Inj sep cost'!F61-'Inj sep cost'!W61</f>
        <v>#NAME?</v>
      </c>
      <c r="K63" s="19" t="e">
        <f ca="1">$E63*'Total CH4 prod CO2 Inj'!G61+$F63*'Total CH4 prod CO2 Inj'!X61-'Inj sep cost'!G61-'Inj sep cost'!X61</f>
        <v>#NAME?</v>
      </c>
      <c r="L63" s="19" t="e">
        <f ca="1">$E63*'Total CH4 prod CO2 Inj'!H61+$F63*'Total CH4 prod CO2 Inj'!Y61-'Inj sep cost'!H61-'Inj sep cost'!Y61</f>
        <v>#NAME?</v>
      </c>
      <c r="M63" s="19" t="e">
        <f ca="1">$E63*'Total CH4 prod CO2 Inj'!I61+$F63*'Total CH4 prod CO2 Inj'!Z61-'Inj sep cost'!I61-'Inj sep cost'!Z61</f>
        <v>#NAME?</v>
      </c>
      <c r="N63" s="19" t="e">
        <f ca="1">$E63*'Total CH4 prod CO2 Inj'!J61+$F63*'Total CH4 prod CO2 Inj'!AA61-'Inj sep cost'!J61-'Inj sep cost'!AA61</f>
        <v>#NAME?</v>
      </c>
      <c r="O63" s="19" t="e">
        <f ca="1">$E63*'Total CH4 prod CO2 Inj'!K61+$F63*'Total CH4 prod CO2 Inj'!AB61-'Inj sep cost'!K61-'Inj sep cost'!AB61</f>
        <v>#NAME?</v>
      </c>
      <c r="P63" s="19" t="e">
        <f ca="1">$E63*'Total CH4 prod CO2 Inj'!L61+$F63*'Total CH4 prod CO2 Inj'!AC61-'Inj sep cost'!L61-'Inj sep cost'!AC61</f>
        <v>#NAME?</v>
      </c>
      <c r="Q63" s="19" t="e">
        <f ca="1">$E63*'Total CH4 prod CO2 Inj'!M61+$F63*'Total CH4 prod CO2 Inj'!AD61-'Inj sep cost'!M61-'Inj sep cost'!AD61</f>
        <v>#NAME?</v>
      </c>
      <c r="R63" s="19" t="e">
        <f ca="1">$E63*'Total CH4 prod CO2 Inj'!N61+$F63*'Total CH4 prod CO2 Inj'!AE61-'Inj sep cost'!N61-'Inj sep cost'!AE61</f>
        <v>#NAME?</v>
      </c>
      <c r="S63" s="19" t="e">
        <f ca="1">$E63*'Total CH4 prod CO2 Inj'!O61+$F63*'Total CH4 prod CO2 Inj'!AF61-'Inj sep cost'!O61-'Inj sep cost'!AF61</f>
        <v>#NAME?</v>
      </c>
      <c r="T63" s="19" t="e">
        <f ca="1">$E63*'Total CH4 prod CO2 Inj'!P61+$F63*'Total CH4 prod CO2 Inj'!AG61-'Inj sep cost'!P61-'Inj sep cost'!AG61</f>
        <v>#NAME?</v>
      </c>
      <c r="U63" s="19" t="e">
        <f ca="1">$E63*'Total CH4 prod CO2 Inj'!Q61+$F63*'Total CH4 prod CO2 Inj'!AH61-'Inj sep cost'!Q61-'Inj sep cost'!AH61</f>
        <v>#NAME?</v>
      </c>
    </row>
    <row r="64" spans="2:21" x14ac:dyDescent="0.45">
      <c r="B64">
        <v>58</v>
      </c>
      <c r="C64" t="e">
        <f ca="1">_xll.RiskNormal($D$2,$E$2)</f>
        <v>#NAME?</v>
      </c>
      <c r="D64" t="e">
        <f ca="1">_xll.RiskNormal($D$3,$E$3)</f>
        <v>#NAME?</v>
      </c>
      <c r="E64" s="17" t="e">
        <f t="shared" ca="1" si="0"/>
        <v>#NAME?</v>
      </c>
      <c r="F64" s="17" t="e">
        <f t="shared" ca="1" si="1"/>
        <v>#NAME?</v>
      </c>
      <c r="G64" s="19" t="e">
        <f ca="1">$E64*'Total CH4 prod CO2 Inj'!C62+$F64*'Total CH4 prod CO2 Inj'!T62-'Inj sep cost'!C62-'Inj sep cost'!T62</f>
        <v>#NAME?</v>
      </c>
      <c r="H64" s="19" t="e">
        <f ca="1">$E64*'Total CH4 prod CO2 Inj'!D62+$F64*'Total CH4 prod CO2 Inj'!U62-'Inj sep cost'!D62-'Inj sep cost'!U62</f>
        <v>#NAME?</v>
      </c>
      <c r="I64" s="19" t="e">
        <f ca="1">$E64*'Total CH4 prod CO2 Inj'!E62+$F64*'Total CH4 prod CO2 Inj'!V62-'Inj sep cost'!E62-'Inj sep cost'!V62</f>
        <v>#NAME?</v>
      </c>
      <c r="J64" s="19" t="e">
        <f ca="1">$E64*'Total CH4 prod CO2 Inj'!F62+$F64*'Total CH4 prod CO2 Inj'!W62-'Inj sep cost'!F62-'Inj sep cost'!W62</f>
        <v>#NAME?</v>
      </c>
      <c r="K64" s="19" t="e">
        <f ca="1">$E64*'Total CH4 prod CO2 Inj'!G62+$F64*'Total CH4 prod CO2 Inj'!X62-'Inj sep cost'!G62-'Inj sep cost'!X62</f>
        <v>#NAME?</v>
      </c>
      <c r="L64" s="19" t="e">
        <f ca="1">$E64*'Total CH4 prod CO2 Inj'!H62+$F64*'Total CH4 prod CO2 Inj'!Y62-'Inj sep cost'!H62-'Inj sep cost'!Y62</f>
        <v>#NAME?</v>
      </c>
      <c r="M64" s="19" t="e">
        <f ca="1">$E64*'Total CH4 prod CO2 Inj'!I62+$F64*'Total CH4 prod CO2 Inj'!Z62-'Inj sep cost'!I62-'Inj sep cost'!Z62</f>
        <v>#NAME?</v>
      </c>
      <c r="N64" s="19" t="e">
        <f ca="1">$E64*'Total CH4 prod CO2 Inj'!J62+$F64*'Total CH4 prod CO2 Inj'!AA62-'Inj sep cost'!J62-'Inj sep cost'!AA62</f>
        <v>#NAME?</v>
      </c>
      <c r="O64" s="19" t="e">
        <f ca="1">$E64*'Total CH4 prod CO2 Inj'!K62+$F64*'Total CH4 prod CO2 Inj'!AB62-'Inj sep cost'!K62-'Inj sep cost'!AB62</f>
        <v>#NAME?</v>
      </c>
      <c r="P64" s="19" t="e">
        <f ca="1">$E64*'Total CH4 prod CO2 Inj'!L62+$F64*'Total CH4 prod CO2 Inj'!AC62-'Inj sep cost'!L62-'Inj sep cost'!AC62</f>
        <v>#NAME?</v>
      </c>
      <c r="Q64" s="19" t="e">
        <f ca="1">$E64*'Total CH4 prod CO2 Inj'!M62+$F64*'Total CH4 prod CO2 Inj'!AD62-'Inj sep cost'!M62-'Inj sep cost'!AD62</f>
        <v>#NAME?</v>
      </c>
      <c r="R64" s="19" t="e">
        <f ca="1">$E64*'Total CH4 prod CO2 Inj'!N62+$F64*'Total CH4 prod CO2 Inj'!AE62-'Inj sep cost'!N62-'Inj sep cost'!AE62</f>
        <v>#NAME?</v>
      </c>
      <c r="S64" s="19" t="e">
        <f ca="1">$E64*'Total CH4 prod CO2 Inj'!O62+$F64*'Total CH4 prod CO2 Inj'!AF62-'Inj sep cost'!O62-'Inj sep cost'!AF62</f>
        <v>#NAME?</v>
      </c>
      <c r="T64" s="19" t="e">
        <f ca="1">$E64*'Total CH4 prod CO2 Inj'!P62+$F64*'Total CH4 prod CO2 Inj'!AG62-'Inj sep cost'!P62-'Inj sep cost'!AG62</f>
        <v>#NAME?</v>
      </c>
      <c r="U64" s="19" t="e">
        <f ca="1">$E64*'Total CH4 prod CO2 Inj'!Q62+$F64*'Total CH4 prod CO2 Inj'!AH62-'Inj sep cost'!Q62-'Inj sep cost'!AH62</f>
        <v>#NAME?</v>
      </c>
    </row>
    <row r="65" spans="2:21" x14ac:dyDescent="0.45">
      <c r="B65">
        <v>59</v>
      </c>
      <c r="C65" t="e">
        <f ca="1">_xll.RiskNormal($D$2,$E$2)</f>
        <v>#NAME?</v>
      </c>
      <c r="D65" t="e">
        <f ca="1">_xll.RiskNormal($D$3,$E$3)</f>
        <v>#NAME?</v>
      </c>
      <c r="E65" s="17" t="e">
        <f t="shared" ca="1" si="0"/>
        <v>#NAME?</v>
      </c>
      <c r="F65" s="17" t="e">
        <f t="shared" ca="1" si="1"/>
        <v>#NAME?</v>
      </c>
      <c r="G65" s="19" t="e">
        <f ca="1">$E65*'Total CH4 prod CO2 Inj'!C63+$F65*'Total CH4 prod CO2 Inj'!T63-'Inj sep cost'!C63-'Inj sep cost'!T63</f>
        <v>#NAME?</v>
      </c>
      <c r="H65" s="19" t="e">
        <f ca="1">$E65*'Total CH4 prod CO2 Inj'!D63+$F65*'Total CH4 prod CO2 Inj'!U63-'Inj sep cost'!D63-'Inj sep cost'!U63</f>
        <v>#NAME?</v>
      </c>
      <c r="I65" s="19" t="e">
        <f ca="1">$E65*'Total CH4 prod CO2 Inj'!E63+$F65*'Total CH4 prod CO2 Inj'!V63-'Inj sep cost'!E63-'Inj sep cost'!V63</f>
        <v>#NAME?</v>
      </c>
      <c r="J65" s="19" t="e">
        <f ca="1">$E65*'Total CH4 prod CO2 Inj'!F63+$F65*'Total CH4 prod CO2 Inj'!W63-'Inj sep cost'!F63-'Inj sep cost'!W63</f>
        <v>#NAME?</v>
      </c>
      <c r="K65" s="19" t="e">
        <f ca="1">$E65*'Total CH4 prod CO2 Inj'!G63+$F65*'Total CH4 prod CO2 Inj'!X63-'Inj sep cost'!G63-'Inj sep cost'!X63</f>
        <v>#NAME?</v>
      </c>
      <c r="L65" s="19" t="e">
        <f ca="1">$E65*'Total CH4 prod CO2 Inj'!H63+$F65*'Total CH4 prod CO2 Inj'!Y63-'Inj sep cost'!H63-'Inj sep cost'!Y63</f>
        <v>#NAME?</v>
      </c>
      <c r="M65" s="19" t="e">
        <f ca="1">$E65*'Total CH4 prod CO2 Inj'!I63+$F65*'Total CH4 prod CO2 Inj'!Z63-'Inj sep cost'!I63-'Inj sep cost'!Z63</f>
        <v>#NAME?</v>
      </c>
      <c r="N65" s="19" t="e">
        <f ca="1">$E65*'Total CH4 prod CO2 Inj'!J63+$F65*'Total CH4 prod CO2 Inj'!AA63-'Inj sep cost'!J63-'Inj sep cost'!AA63</f>
        <v>#NAME?</v>
      </c>
      <c r="O65" s="19" t="e">
        <f ca="1">$E65*'Total CH4 prod CO2 Inj'!K63+$F65*'Total CH4 prod CO2 Inj'!AB63-'Inj sep cost'!K63-'Inj sep cost'!AB63</f>
        <v>#NAME?</v>
      </c>
      <c r="P65" s="19" t="e">
        <f ca="1">$E65*'Total CH4 prod CO2 Inj'!L63+$F65*'Total CH4 prod CO2 Inj'!AC63-'Inj sep cost'!L63-'Inj sep cost'!AC63</f>
        <v>#NAME?</v>
      </c>
      <c r="Q65" s="19" t="e">
        <f ca="1">$E65*'Total CH4 prod CO2 Inj'!M63+$F65*'Total CH4 prod CO2 Inj'!AD63-'Inj sep cost'!M63-'Inj sep cost'!AD63</f>
        <v>#NAME?</v>
      </c>
      <c r="R65" s="19" t="e">
        <f ca="1">$E65*'Total CH4 prod CO2 Inj'!N63+$F65*'Total CH4 prod CO2 Inj'!AE63-'Inj sep cost'!N63-'Inj sep cost'!AE63</f>
        <v>#NAME?</v>
      </c>
      <c r="S65" s="19" t="e">
        <f ca="1">$E65*'Total CH4 prod CO2 Inj'!O63+$F65*'Total CH4 prod CO2 Inj'!AF63-'Inj sep cost'!O63-'Inj sep cost'!AF63</f>
        <v>#NAME?</v>
      </c>
      <c r="T65" s="19" t="e">
        <f ca="1">$E65*'Total CH4 prod CO2 Inj'!P63+$F65*'Total CH4 prod CO2 Inj'!AG63-'Inj sep cost'!P63-'Inj sep cost'!AG63</f>
        <v>#NAME?</v>
      </c>
      <c r="U65" s="19" t="e">
        <f ca="1">$E65*'Total CH4 prod CO2 Inj'!Q63+$F65*'Total CH4 prod CO2 Inj'!AH63-'Inj sep cost'!Q63-'Inj sep cost'!AH63</f>
        <v>#NAME?</v>
      </c>
    </row>
    <row r="66" spans="2:21" x14ac:dyDescent="0.45">
      <c r="B66">
        <v>60</v>
      </c>
      <c r="C66" t="e">
        <f ca="1">_xll.RiskNormal($D$2,$E$2)</f>
        <v>#NAME?</v>
      </c>
      <c r="D66" t="e">
        <f ca="1">_xll.RiskNormal($D$3,$E$3)</f>
        <v>#NAME?</v>
      </c>
      <c r="E66" s="17" t="e">
        <f t="shared" ca="1" si="0"/>
        <v>#NAME?</v>
      </c>
      <c r="F66" s="17" t="e">
        <f t="shared" ca="1" si="1"/>
        <v>#NAME?</v>
      </c>
      <c r="G66" s="19" t="e">
        <f ca="1">$E66*'Total CH4 prod CO2 Inj'!C64+$F66*'Total CH4 prod CO2 Inj'!T64-'Inj sep cost'!C64-'Inj sep cost'!T64</f>
        <v>#NAME?</v>
      </c>
      <c r="H66" s="19" t="e">
        <f ca="1">$E66*'Total CH4 prod CO2 Inj'!D64+$F66*'Total CH4 prod CO2 Inj'!U64-'Inj sep cost'!D64-'Inj sep cost'!U64</f>
        <v>#NAME?</v>
      </c>
      <c r="I66" s="19" t="e">
        <f ca="1">$E66*'Total CH4 prod CO2 Inj'!E64+$F66*'Total CH4 prod CO2 Inj'!V64-'Inj sep cost'!E64-'Inj sep cost'!V64</f>
        <v>#NAME?</v>
      </c>
      <c r="J66" s="19" t="e">
        <f ca="1">$E66*'Total CH4 prod CO2 Inj'!F64+$F66*'Total CH4 prod CO2 Inj'!W64-'Inj sep cost'!F64-'Inj sep cost'!W64</f>
        <v>#NAME?</v>
      </c>
      <c r="K66" s="19" t="e">
        <f ca="1">$E66*'Total CH4 prod CO2 Inj'!G64+$F66*'Total CH4 prod CO2 Inj'!X64-'Inj sep cost'!G64-'Inj sep cost'!X64</f>
        <v>#NAME?</v>
      </c>
      <c r="L66" s="19" t="e">
        <f ca="1">$E66*'Total CH4 prod CO2 Inj'!H64+$F66*'Total CH4 prod CO2 Inj'!Y64-'Inj sep cost'!H64-'Inj sep cost'!Y64</f>
        <v>#NAME?</v>
      </c>
      <c r="M66" s="19" t="e">
        <f ca="1">$E66*'Total CH4 prod CO2 Inj'!I64+$F66*'Total CH4 prod CO2 Inj'!Z64-'Inj sep cost'!I64-'Inj sep cost'!Z64</f>
        <v>#NAME?</v>
      </c>
      <c r="N66" s="19" t="e">
        <f ca="1">$E66*'Total CH4 prod CO2 Inj'!J64+$F66*'Total CH4 prod CO2 Inj'!AA64-'Inj sep cost'!J64-'Inj sep cost'!AA64</f>
        <v>#NAME?</v>
      </c>
      <c r="O66" s="19" t="e">
        <f ca="1">$E66*'Total CH4 prod CO2 Inj'!K64+$F66*'Total CH4 prod CO2 Inj'!AB64-'Inj sep cost'!K64-'Inj sep cost'!AB64</f>
        <v>#NAME?</v>
      </c>
      <c r="P66" s="19" t="e">
        <f ca="1">$E66*'Total CH4 prod CO2 Inj'!L64+$F66*'Total CH4 prod CO2 Inj'!AC64-'Inj sep cost'!L64-'Inj sep cost'!AC64</f>
        <v>#NAME?</v>
      </c>
      <c r="Q66" s="19" t="e">
        <f ca="1">$E66*'Total CH4 prod CO2 Inj'!M64+$F66*'Total CH4 prod CO2 Inj'!AD64-'Inj sep cost'!M64-'Inj sep cost'!AD64</f>
        <v>#NAME?</v>
      </c>
      <c r="R66" s="19" t="e">
        <f ca="1">$E66*'Total CH4 prod CO2 Inj'!N64+$F66*'Total CH4 prod CO2 Inj'!AE64-'Inj sep cost'!N64-'Inj sep cost'!AE64</f>
        <v>#NAME?</v>
      </c>
      <c r="S66" s="19" t="e">
        <f ca="1">$E66*'Total CH4 prod CO2 Inj'!O64+$F66*'Total CH4 prod CO2 Inj'!AF64-'Inj sep cost'!O64-'Inj sep cost'!AF64</f>
        <v>#NAME?</v>
      </c>
      <c r="T66" s="19" t="e">
        <f ca="1">$E66*'Total CH4 prod CO2 Inj'!P64+$F66*'Total CH4 prod CO2 Inj'!AG64-'Inj sep cost'!P64-'Inj sep cost'!AG64</f>
        <v>#NAME?</v>
      </c>
      <c r="U66" s="19" t="e">
        <f ca="1">$E66*'Total CH4 prod CO2 Inj'!Q64+$F66*'Total CH4 prod CO2 Inj'!AH64-'Inj sep cost'!Q64-'Inj sep cost'!AH64</f>
        <v>#NAME?</v>
      </c>
    </row>
    <row r="67" spans="2:21" x14ac:dyDescent="0.45">
      <c r="B67">
        <v>61</v>
      </c>
      <c r="C67" t="e">
        <f ca="1">_xll.RiskNormal($D$2,$E$2)</f>
        <v>#NAME?</v>
      </c>
      <c r="D67" t="e">
        <f ca="1">_xll.RiskNormal($D$3,$E$3)</f>
        <v>#NAME?</v>
      </c>
      <c r="E67" s="17" t="e">
        <f t="shared" ca="1" si="0"/>
        <v>#NAME?</v>
      </c>
      <c r="F67" s="17" t="e">
        <f t="shared" ca="1" si="1"/>
        <v>#NAME?</v>
      </c>
      <c r="G67" s="19" t="e">
        <f ca="1">$E67*'Total CH4 prod CO2 Inj'!C65+$F67*'Total CH4 prod CO2 Inj'!T65-'Inj sep cost'!C65-'Inj sep cost'!T65</f>
        <v>#NAME?</v>
      </c>
      <c r="H67" s="19" t="e">
        <f ca="1">$E67*'Total CH4 prod CO2 Inj'!D65+$F67*'Total CH4 prod CO2 Inj'!U65-'Inj sep cost'!D65-'Inj sep cost'!U65</f>
        <v>#NAME?</v>
      </c>
      <c r="I67" s="19" t="e">
        <f ca="1">$E67*'Total CH4 prod CO2 Inj'!E65+$F67*'Total CH4 prod CO2 Inj'!V65-'Inj sep cost'!E65-'Inj sep cost'!V65</f>
        <v>#NAME?</v>
      </c>
      <c r="J67" s="19" t="e">
        <f ca="1">$E67*'Total CH4 prod CO2 Inj'!F65+$F67*'Total CH4 prod CO2 Inj'!W65-'Inj sep cost'!F65-'Inj sep cost'!W65</f>
        <v>#NAME?</v>
      </c>
      <c r="K67" s="19" t="e">
        <f ca="1">$E67*'Total CH4 prod CO2 Inj'!G65+$F67*'Total CH4 prod CO2 Inj'!X65-'Inj sep cost'!G65-'Inj sep cost'!X65</f>
        <v>#NAME?</v>
      </c>
      <c r="L67" s="19" t="e">
        <f ca="1">$E67*'Total CH4 prod CO2 Inj'!H65+$F67*'Total CH4 prod CO2 Inj'!Y65-'Inj sep cost'!H65-'Inj sep cost'!Y65</f>
        <v>#NAME?</v>
      </c>
      <c r="M67" s="19" t="e">
        <f ca="1">$E67*'Total CH4 prod CO2 Inj'!I65+$F67*'Total CH4 prod CO2 Inj'!Z65-'Inj sep cost'!I65-'Inj sep cost'!Z65</f>
        <v>#NAME?</v>
      </c>
      <c r="N67" s="19" t="e">
        <f ca="1">$E67*'Total CH4 prod CO2 Inj'!J65+$F67*'Total CH4 prod CO2 Inj'!AA65-'Inj sep cost'!J65-'Inj sep cost'!AA65</f>
        <v>#NAME?</v>
      </c>
      <c r="O67" s="19" t="e">
        <f ca="1">$E67*'Total CH4 prod CO2 Inj'!K65+$F67*'Total CH4 prod CO2 Inj'!AB65-'Inj sep cost'!K65-'Inj sep cost'!AB65</f>
        <v>#NAME?</v>
      </c>
      <c r="P67" s="19" t="e">
        <f ca="1">$E67*'Total CH4 prod CO2 Inj'!L65+$F67*'Total CH4 prod CO2 Inj'!AC65-'Inj sep cost'!L65-'Inj sep cost'!AC65</f>
        <v>#NAME?</v>
      </c>
      <c r="Q67" s="19" t="e">
        <f ca="1">$E67*'Total CH4 prod CO2 Inj'!M65+$F67*'Total CH4 prod CO2 Inj'!AD65-'Inj sep cost'!M65-'Inj sep cost'!AD65</f>
        <v>#NAME?</v>
      </c>
      <c r="R67" s="19" t="e">
        <f ca="1">$E67*'Total CH4 prod CO2 Inj'!N65+$F67*'Total CH4 prod CO2 Inj'!AE65-'Inj sep cost'!N65-'Inj sep cost'!AE65</f>
        <v>#NAME?</v>
      </c>
      <c r="S67" s="19" t="e">
        <f ca="1">$E67*'Total CH4 prod CO2 Inj'!O65+$F67*'Total CH4 prod CO2 Inj'!AF65-'Inj sep cost'!O65-'Inj sep cost'!AF65</f>
        <v>#NAME?</v>
      </c>
      <c r="T67" s="19" t="e">
        <f ca="1">$E67*'Total CH4 prod CO2 Inj'!P65+$F67*'Total CH4 prod CO2 Inj'!AG65-'Inj sep cost'!P65-'Inj sep cost'!AG65</f>
        <v>#NAME?</v>
      </c>
      <c r="U67" s="19" t="e">
        <f ca="1">$E67*'Total CH4 prod CO2 Inj'!Q65+$F67*'Total CH4 prod CO2 Inj'!AH65-'Inj sep cost'!Q65-'Inj sep cost'!AH65</f>
        <v>#NAME?</v>
      </c>
    </row>
    <row r="68" spans="2:21" x14ac:dyDescent="0.45">
      <c r="B68">
        <v>62</v>
      </c>
      <c r="C68" t="e">
        <f ca="1">_xll.RiskNormal($D$2,$E$2)</f>
        <v>#NAME?</v>
      </c>
      <c r="D68" t="e">
        <f ca="1">_xll.RiskNormal($D$3,$E$3)</f>
        <v>#NAME?</v>
      </c>
      <c r="E68" s="17" t="e">
        <f t="shared" ca="1" si="0"/>
        <v>#NAME?</v>
      </c>
      <c r="F68" s="17" t="e">
        <f t="shared" ca="1" si="1"/>
        <v>#NAME?</v>
      </c>
      <c r="G68" s="19" t="e">
        <f ca="1">$E68*'Total CH4 prod CO2 Inj'!C66+$F68*'Total CH4 prod CO2 Inj'!T66-'Inj sep cost'!C66-'Inj sep cost'!T66</f>
        <v>#NAME?</v>
      </c>
      <c r="H68" s="19" t="e">
        <f ca="1">$E68*'Total CH4 prod CO2 Inj'!D66+$F68*'Total CH4 prod CO2 Inj'!U66-'Inj sep cost'!D66-'Inj sep cost'!U66</f>
        <v>#NAME?</v>
      </c>
      <c r="I68" s="19" t="e">
        <f ca="1">$E68*'Total CH4 prod CO2 Inj'!E66+$F68*'Total CH4 prod CO2 Inj'!V66-'Inj sep cost'!E66-'Inj sep cost'!V66</f>
        <v>#NAME?</v>
      </c>
      <c r="J68" s="19" t="e">
        <f ca="1">$E68*'Total CH4 prod CO2 Inj'!F66+$F68*'Total CH4 prod CO2 Inj'!W66-'Inj sep cost'!F66-'Inj sep cost'!W66</f>
        <v>#NAME?</v>
      </c>
      <c r="K68" s="19" t="e">
        <f ca="1">$E68*'Total CH4 prod CO2 Inj'!G66+$F68*'Total CH4 prod CO2 Inj'!X66-'Inj sep cost'!G66-'Inj sep cost'!X66</f>
        <v>#NAME?</v>
      </c>
      <c r="L68" s="19" t="e">
        <f ca="1">$E68*'Total CH4 prod CO2 Inj'!H66+$F68*'Total CH4 prod CO2 Inj'!Y66-'Inj sep cost'!H66-'Inj sep cost'!Y66</f>
        <v>#NAME?</v>
      </c>
      <c r="M68" s="19" t="e">
        <f ca="1">$E68*'Total CH4 prod CO2 Inj'!I66+$F68*'Total CH4 prod CO2 Inj'!Z66-'Inj sep cost'!I66-'Inj sep cost'!Z66</f>
        <v>#NAME?</v>
      </c>
      <c r="N68" s="19" t="e">
        <f ca="1">$E68*'Total CH4 prod CO2 Inj'!J66+$F68*'Total CH4 prod CO2 Inj'!AA66-'Inj sep cost'!J66-'Inj sep cost'!AA66</f>
        <v>#NAME?</v>
      </c>
      <c r="O68" s="19" t="e">
        <f ca="1">$E68*'Total CH4 prod CO2 Inj'!K66+$F68*'Total CH4 prod CO2 Inj'!AB66-'Inj sep cost'!K66-'Inj sep cost'!AB66</f>
        <v>#NAME?</v>
      </c>
      <c r="P68" s="19" t="e">
        <f ca="1">$E68*'Total CH4 prod CO2 Inj'!L66+$F68*'Total CH4 prod CO2 Inj'!AC66-'Inj sep cost'!L66-'Inj sep cost'!AC66</f>
        <v>#NAME?</v>
      </c>
      <c r="Q68" s="19" t="e">
        <f ca="1">$E68*'Total CH4 prod CO2 Inj'!M66+$F68*'Total CH4 prod CO2 Inj'!AD66-'Inj sep cost'!M66-'Inj sep cost'!AD66</f>
        <v>#NAME?</v>
      </c>
      <c r="R68" s="19" t="e">
        <f ca="1">$E68*'Total CH4 prod CO2 Inj'!N66+$F68*'Total CH4 prod CO2 Inj'!AE66-'Inj sep cost'!N66-'Inj sep cost'!AE66</f>
        <v>#NAME?</v>
      </c>
      <c r="S68" s="19" t="e">
        <f ca="1">$E68*'Total CH4 prod CO2 Inj'!O66+$F68*'Total CH4 prod CO2 Inj'!AF66-'Inj sep cost'!O66-'Inj sep cost'!AF66</f>
        <v>#NAME?</v>
      </c>
      <c r="T68" s="19" t="e">
        <f ca="1">$E68*'Total CH4 prod CO2 Inj'!P66+$F68*'Total CH4 prod CO2 Inj'!AG66-'Inj sep cost'!P66-'Inj sep cost'!AG66</f>
        <v>#NAME?</v>
      </c>
      <c r="U68" s="19" t="e">
        <f ca="1">$E68*'Total CH4 prod CO2 Inj'!Q66+$F68*'Total CH4 prod CO2 Inj'!AH66-'Inj sep cost'!Q66-'Inj sep cost'!AH66</f>
        <v>#NAME?</v>
      </c>
    </row>
    <row r="69" spans="2:21" x14ac:dyDescent="0.45">
      <c r="B69">
        <v>63</v>
      </c>
      <c r="C69" t="e">
        <f ca="1">_xll.RiskNormal($D$2,$E$2)</f>
        <v>#NAME?</v>
      </c>
      <c r="D69" t="e">
        <f ca="1">_xll.RiskNormal($D$3,$E$3)</f>
        <v>#NAME?</v>
      </c>
      <c r="E69" s="17" t="e">
        <f t="shared" ca="1" si="0"/>
        <v>#NAME?</v>
      </c>
      <c r="F69" s="17" t="e">
        <f t="shared" ca="1" si="1"/>
        <v>#NAME?</v>
      </c>
      <c r="G69" s="19" t="e">
        <f ca="1">$E69*'Total CH4 prod CO2 Inj'!C67+$F69*'Total CH4 prod CO2 Inj'!T67-'Inj sep cost'!C67-'Inj sep cost'!T67</f>
        <v>#NAME?</v>
      </c>
      <c r="H69" s="19" t="e">
        <f ca="1">$E69*'Total CH4 prod CO2 Inj'!D67+$F69*'Total CH4 prod CO2 Inj'!U67-'Inj sep cost'!D67-'Inj sep cost'!U67</f>
        <v>#NAME?</v>
      </c>
      <c r="I69" s="19" t="e">
        <f ca="1">$E69*'Total CH4 prod CO2 Inj'!E67+$F69*'Total CH4 prod CO2 Inj'!V67-'Inj sep cost'!E67-'Inj sep cost'!V67</f>
        <v>#NAME?</v>
      </c>
      <c r="J69" s="19" t="e">
        <f ca="1">$E69*'Total CH4 prod CO2 Inj'!F67+$F69*'Total CH4 prod CO2 Inj'!W67-'Inj sep cost'!F67-'Inj sep cost'!W67</f>
        <v>#NAME?</v>
      </c>
      <c r="K69" s="19" t="e">
        <f ca="1">$E69*'Total CH4 prod CO2 Inj'!G67+$F69*'Total CH4 prod CO2 Inj'!X67-'Inj sep cost'!G67-'Inj sep cost'!X67</f>
        <v>#NAME?</v>
      </c>
      <c r="L69" s="19" t="e">
        <f ca="1">$E69*'Total CH4 prod CO2 Inj'!H67+$F69*'Total CH4 prod CO2 Inj'!Y67-'Inj sep cost'!H67-'Inj sep cost'!Y67</f>
        <v>#NAME?</v>
      </c>
      <c r="M69" s="19" t="e">
        <f ca="1">$E69*'Total CH4 prod CO2 Inj'!I67+$F69*'Total CH4 prod CO2 Inj'!Z67-'Inj sep cost'!I67-'Inj sep cost'!Z67</f>
        <v>#NAME?</v>
      </c>
      <c r="N69" s="19" t="e">
        <f ca="1">$E69*'Total CH4 prod CO2 Inj'!J67+$F69*'Total CH4 prod CO2 Inj'!AA67-'Inj sep cost'!J67-'Inj sep cost'!AA67</f>
        <v>#NAME?</v>
      </c>
      <c r="O69" s="19" t="e">
        <f ca="1">$E69*'Total CH4 prod CO2 Inj'!K67+$F69*'Total CH4 prod CO2 Inj'!AB67-'Inj sep cost'!K67-'Inj sep cost'!AB67</f>
        <v>#NAME?</v>
      </c>
      <c r="P69" s="19" t="e">
        <f ca="1">$E69*'Total CH4 prod CO2 Inj'!L67+$F69*'Total CH4 prod CO2 Inj'!AC67-'Inj sep cost'!L67-'Inj sep cost'!AC67</f>
        <v>#NAME?</v>
      </c>
      <c r="Q69" s="19" t="e">
        <f ca="1">$E69*'Total CH4 prod CO2 Inj'!M67+$F69*'Total CH4 prod CO2 Inj'!AD67-'Inj sep cost'!M67-'Inj sep cost'!AD67</f>
        <v>#NAME?</v>
      </c>
      <c r="R69" s="19" t="e">
        <f ca="1">$E69*'Total CH4 prod CO2 Inj'!N67+$F69*'Total CH4 prod CO2 Inj'!AE67-'Inj sep cost'!N67-'Inj sep cost'!AE67</f>
        <v>#NAME?</v>
      </c>
      <c r="S69" s="19" t="e">
        <f ca="1">$E69*'Total CH4 prod CO2 Inj'!O67+$F69*'Total CH4 prod CO2 Inj'!AF67-'Inj sep cost'!O67-'Inj sep cost'!AF67</f>
        <v>#NAME?</v>
      </c>
      <c r="T69" s="19" t="e">
        <f ca="1">$E69*'Total CH4 prod CO2 Inj'!P67+$F69*'Total CH4 prod CO2 Inj'!AG67-'Inj sep cost'!P67-'Inj sep cost'!AG67</f>
        <v>#NAME?</v>
      </c>
      <c r="U69" s="19" t="e">
        <f ca="1">$E69*'Total CH4 prod CO2 Inj'!Q67+$F69*'Total CH4 prod CO2 Inj'!AH67-'Inj sep cost'!Q67-'Inj sep cost'!AH67</f>
        <v>#NAME?</v>
      </c>
    </row>
    <row r="70" spans="2:21" x14ac:dyDescent="0.45">
      <c r="B70">
        <v>64</v>
      </c>
      <c r="C70" t="e">
        <f ca="1">_xll.RiskNormal($D$2,$E$2)</f>
        <v>#NAME?</v>
      </c>
      <c r="D70" t="e">
        <f ca="1">_xll.RiskNormal($D$3,$E$3)</f>
        <v>#NAME?</v>
      </c>
      <c r="E70" s="17" t="e">
        <f t="shared" ca="1" si="0"/>
        <v>#NAME?</v>
      </c>
      <c r="F70" s="17" t="e">
        <f t="shared" ca="1" si="1"/>
        <v>#NAME?</v>
      </c>
      <c r="G70" s="19" t="e">
        <f ca="1">$E70*'Total CH4 prod CO2 Inj'!C68+$F70*'Total CH4 prod CO2 Inj'!T68-'Inj sep cost'!C68-'Inj sep cost'!T68</f>
        <v>#NAME?</v>
      </c>
      <c r="H70" s="19" t="e">
        <f ca="1">$E70*'Total CH4 prod CO2 Inj'!D68+$F70*'Total CH4 prod CO2 Inj'!U68-'Inj sep cost'!D68-'Inj sep cost'!U68</f>
        <v>#NAME?</v>
      </c>
      <c r="I70" s="19" t="e">
        <f ca="1">$E70*'Total CH4 prod CO2 Inj'!E68+$F70*'Total CH4 prod CO2 Inj'!V68-'Inj sep cost'!E68-'Inj sep cost'!V68</f>
        <v>#NAME?</v>
      </c>
      <c r="J70" s="19" t="e">
        <f ca="1">$E70*'Total CH4 prod CO2 Inj'!F68+$F70*'Total CH4 prod CO2 Inj'!W68-'Inj sep cost'!F68-'Inj sep cost'!W68</f>
        <v>#NAME?</v>
      </c>
      <c r="K70" s="19" t="e">
        <f ca="1">$E70*'Total CH4 prod CO2 Inj'!G68+$F70*'Total CH4 prod CO2 Inj'!X68-'Inj sep cost'!G68-'Inj sep cost'!X68</f>
        <v>#NAME?</v>
      </c>
      <c r="L70" s="19" t="e">
        <f ca="1">$E70*'Total CH4 prod CO2 Inj'!H68+$F70*'Total CH4 prod CO2 Inj'!Y68-'Inj sep cost'!H68-'Inj sep cost'!Y68</f>
        <v>#NAME?</v>
      </c>
      <c r="M70" s="19" t="e">
        <f ca="1">$E70*'Total CH4 prod CO2 Inj'!I68+$F70*'Total CH4 prod CO2 Inj'!Z68-'Inj sep cost'!I68-'Inj sep cost'!Z68</f>
        <v>#NAME?</v>
      </c>
      <c r="N70" s="19" t="e">
        <f ca="1">$E70*'Total CH4 prod CO2 Inj'!J68+$F70*'Total CH4 prod CO2 Inj'!AA68-'Inj sep cost'!J68-'Inj sep cost'!AA68</f>
        <v>#NAME?</v>
      </c>
      <c r="O70" s="19" t="e">
        <f ca="1">$E70*'Total CH4 prod CO2 Inj'!K68+$F70*'Total CH4 prod CO2 Inj'!AB68-'Inj sep cost'!K68-'Inj sep cost'!AB68</f>
        <v>#NAME?</v>
      </c>
      <c r="P70" s="19" t="e">
        <f ca="1">$E70*'Total CH4 prod CO2 Inj'!L68+$F70*'Total CH4 prod CO2 Inj'!AC68-'Inj sep cost'!L68-'Inj sep cost'!AC68</f>
        <v>#NAME?</v>
      </c>
      <c r="Q70" s="19" t="e">
        <f ca="1">$E70*'Total CH4 prod CO2 Inj'!M68+$F70*'Total CH4 prod CO2 Inj'!AD68-'Inj sep cost'!M68-'Inj sep cost'!AD68</f>
        <v>#NAME?</v>
      </c>
      <c r="R70" s="19" t="e">
        <f ca="1">$E70*'Total CH4 prod CO2 Inj'!N68+$F70*'Total CH4 prod CO2 Inj'!AE68-'Inj sep cost'!N68-'Inj sep cost'!AE68</f>
        <v>#NAME?</v>
      </c>
      <c r="S70" s="19" t="e">
        <f ca="1">$E70*'Total CH4 prod CO2 Inj'!O68+$F70*'Total CH4 prod CO2 Inj'!AF68-'Inj sep cost'!O68-'Inj sep cost'!AF68</f>
        <v>#NAME?</v>
      </c>
      <c r="T70" s="19" t="e">
        <f ca="1">$E70*'Total CH4 prod CO2 Inj'!P68+$F70*'Total CH4 prod CO2 Inj'!AG68-'Inj sep cost'!P68-'Inj sep cost'!AG68</f>
        <v>#NAME?</v>
      </c>
      <c r="U70" s="19" t="e">
        <f ca="1">$E70*'Total CH4 prod CO2 Inj'!Q68+$F70*'Total CH4 prod CO2 Inj'!AH68-'Inj sep cost'!Q68-'Inj sep cost'!AH68</f>
        <v>#NAME?</v>
      </c>
    </row>
    <row r="71" spans="2:21" x14ac:dyDescent="0.45">
      <c r="B71">
        <v>65</v>
      </c>
      <c r="C71" t="e">
        <f ca="1">_xll.RiskNormal($D$2,$E$2)</f>
        <v>#NAME?</v>
      </c>
      <c r="D71" t="e">
        <f ca="1">_xll.RiskNormal($D$3,$E$3)</f>
        <v>#NAME?</v>
      </c>
      <c r="E71" s="17" t="e">
        <f t="shared" ca="1" si="0"/>
        <v>#NAME?</v>
      </c>
      <c r="F71" s="17" t="e">
        <f t="shared" ca="1" si="1"/>
        <v>#NAME?</v>
      </c>
      <c r="G71" s="19" t="e">
        <f ca="1">$E71*'Total CH4 prod CO2 Inj'!C69+$F71*'Total CH4 prod CO2 Inj'!T69-'Inj sep cost'!C69-'Inj sep cost'!T69</f>
        <v>#NAME?</v>
      </c>
      <c r="H71" s="19" t="e">
        <f ca="1">$E71*'Total CH4 prod CO2 Inj'!D69+$F71*'Total CH4 prod CO2 Inj'!U69-'Inj sep cost'!D69-'Inj sep cost'!U69</f>
        <v>#NAME?</v>
      </c>
      <c r="I71" s="19" t="e">
        <f ca="1">$E71*'Total CH4 prod CO2 Inj'!E69+$F71*'Total CH4 prod CO2 Inj'!V69-'Inj sep cost'!E69-'Inj sep cost'!V69</f>
        <v>#NAME?</v>
      </c>
      <c r="J71" s="19" t="e">
        <f ca="1">$E71*'Total CH4 prod CO2 Inj'!F69+$F71*'Total CH4 prod CO2 Inj'!W69-'Inj sep cost'!F69-'Inj sep cost'!W69</f>
        <v>#NAME?</v>
      </c>
      <c r="K71" s="19" t="e">
        <f ca="1">$E71*'Total CH4 prod CO2 Inj'!G69+$F71*'Total CH4 prod CO2 Inj'!X69-'Inj sep cost'!G69-'Inj sep cost'!X69</f>
        <v>#NAME?</v>
      </c>
      <c r="L71" s="19" t="e">
        <f ca="1">$E71*'Total CH4 prod CO2 Inj'!H69+$F71*'Total CH4 prod CO2 Inj'!Y69-'Inj sep cost'!H69-'Inj sep cost'!Y69</f>
        <v>#NAME?</v>
      </c>
      <c r="M71" s="19" t="e">
        <f ca="1">$E71*'Total CH4 prod CO2 Inj'!I69+$F71*'Total CH4 prod CO2 Inj'!Z69-'Inj sep cost'!I69-'Inj sep cost'!Z69</f>
        <v>#NAME?</v>
      </c>
      <c r="N71" s="19" t="e">
        <f ca="1">$E71*'Total CH4 prod CO2 Inj'!J69+$F71*'Total CH4 prod CO2 Inj'!AA69-'Inj sep cost'!J69-'Inj sep cost'!AA69</f>
        <v>#NAME?</v>
      </c>
      <c r="O71" s="19" t="e">
        <f ca="1">$E71*'Total CH4 prod CO2 Inj'!K69+$F71*'Total CH4 prod CO2 Inj'!AB69-'Inj sep cost'!K69-'Inj sep cost'!AB69</f>
        <v>#NAME?</v>
      </c>
      <c r="P71" s="19" t="e">
        <f ca="1">$E71*'Total CH4 prod CO2 Inj'!L69+$F71*'Total CH4 prod CO2 Inj'!AC69-'Inj sep cost'!L69-'Inj sep cost'!AC69</f>
        <v>#NAME?</v>
      </c>
      <c r="Q71" s="19" t="e">
        <f ca="1">$E71*'Total CH4 prod CO2 Inj'!M69+$F71*'Total CH4 prod CO2 Inj'!AD69-'Inj sep cost'!M69-'Inj sep cost'!AD69</f>
        <v>#NAME?</v>
      </c>
      <c r="R71" s="19" t="e">
        <f ca="1">$E71*'Total CH4 prod CO2 Inj'!N69+$F71*'Total CH4 prod CO2 Inj'!AE69-'Inj sep cost'!N69-'Inj sep cost'!AE69</f>
        <v>#NAME?</v>
      </c>
      <c r="S71" s="19" t="e">
        <f ca="1">$E71*'Total CH4 prod CO2 Inj'!O69+$F71*'Total CH4 prod CO2 Inj'!AF69-'Inj sep cost'!O69-'Inj sep cost'!AF69</f>
        <v>#NAME?</v>
      </c>
      <c r="T71" s="19" t="e">
        <f ca="1">$E71*'Total CH4 prod CO2 Inj'!P69+$F71*'Total CH4 prod CO2 Inj'!AG69-'Inj sep cost'!P69-'Inj sep cost'!AG69</f>
        <v>#NAME?</v>
      </c>
      <c r="U71" s="19" t="e">
        <f ca="1">$E71*'Total CH4 prod CO2 Inj'!Q69+$F71*'Total CH4 prod CO2 Inj'!AH69-'Inj sep cost'!Q69-'Inj sep cost'!AH69</f>
        <v>#NAME?</v>
      </c>
    </row>
    <row r="72" spans="2:21" x14ac:dyDescent="0.45">
      <c r="B72">
        <v>66</v>
      </c>
      <c r="C72" t="e">
        <f ca="1">_xll.RiskNormal($D$2,$E$2)</f>
        <v>#NAME?</v>
      </c>
      <c r="D72" t="e">
        <f ca="1">_xll.RiskNormal($D$3,$E$3)</f>
        <v>#NAME?</v>
      </c>
      <c r="E72" s="17" t="e">
        <f t="shared" ca="1" si="0"/>
        <v>#NAME?</v>
      </c>
      <c r="F72" s="17" t="e">
        <f t="shared" ca="1" si="1"/>
        <v>#NAME?</v>
      </c>
      <c r="G72" s="19" t="e">
        <f ca="1">$E72*'Total CH4 prod CO2 Inj'!C70+$F72*'Total CH4 prod CO2 Inj'!T70-'Inj sep cost'!C70-'Inj sep cost'!T70</f>
        <v>#NAME?</v>
      </c>
      <c r="H72" s="19" t="e">
        <f ca="1">$E72*'Total CH4 prod CO2 Inj'!D70+$F72*'Total CH4 prod CO2 Inj'!U70-'Inj sep cost'!D70-'Inj sep cost'!U70</f>
        <v>#NAME?</v>
      </c>
      <c r="I72" s="19" t="e">
        <f ca="1">$E72*'Total CH4 prod CO2 Inj'!E70+$F72*'Total CH4 prod CO2 Inj'!V70-'Inj sep cost'!E70-'Inj sep cost'!V70</f>
        <v>#NAME?</v>
      </c>
      <c r="J72" s="19" t="e">
        <f ca="1">$E72*'Total CH4 prod CO2 Inj'!F70+$F72*'Total CH4 prod CO2 Inj'!W70-'Inj sep cost'!F70-'Inj sep cost'!W70</f>
        <v>#NAME?</v>
      </c>
      <c r="K72" s="19" t="e">
        <f ca="1">$E72*'Total CH4 prod CO2 Inj'!G70+$F72*'Total CH4 prod CO2 Inj'!X70-'Inj sep cost'!G70-'Inj sep cost'!X70</f>
        <v>#NAME?</v>
      </c>
      <c r="L72" s="19" t="e">
        <f ca="1">$E72*'Total CH4 prod CO2 Inj'!H70+$F72*'Total CH4 prod CO2 Inj'!Y70-'Inj sep cost'!H70-'Inj sep cost'!Y70</f>
        <v>#NAME?</v>
      </c>
      <c r="M72" s="19" t="e">
        <f ca="1">$E72*'Total CH4 prod CO2 Inj'!I70+$F72*'Total CH4 prod CO2 Inj'!Z70-'Inj sep cost'!I70-'Inj sep cost'!Z70</f>
        <v>#NAME?</v>
      </c>
      <c r="N72" s="19" t="e">
        <f ca="1">$E72*'Total CH4 prod CO2 Inj'!J70+$F72*'Total CH4 prod CO2 Inj'!AA70-'Inj sep cost'!J70-'Inj sep cost'!AA70</f>
        <v>#NAME?</v>
      </c>
      <c r="O72" s="19" t="e">
        <f ca="1">$E72*'Total CH4 prod CO2 Inj'!K70+$F72*'Total CH4 prod CO2 Inj'!AB70-'Inj sep cost'!K70-'Inj sep cost'!AB70</f>
        <v>#NAME?</v>
      </c>
      <c r="P72" s="19" t="e">
        <f ca="1">$E72*'Total CH4 prod CO2 Inj'!L70+$F72*'Total CH4 prod CO2 Inj'!AC70-'Inj sep cost'!L70-'Inj sep cost'!AC70</f>
        <v>#NAME?</v>
      </c>
      <c r="Q72" s="19" t="e">
        <f ca="1">$E72*'Total CH4 prod CO2 Inj'!M70+$F72*'Total CH4 prod CO2 Inj'!AD70-'Inj sep cost'!M70-'Inj sep cost'!AD70</f>
        <v>#NAME?</v>
      </c>
      <c r="R72" s="19" t="e">
        <f ca="1">$E72*'Total CH4 prod CO2 Inj'!N70+$F72*'Total CH4 prod CO2 Inj'!AE70-'Inj sep cost'!N70-'Inj sep cost'!AE70</f>
        <v>#NAME?</v>
      </c>
      <c r="S72" s="19" t="e">
        <f ca="1">$E72*'Total CH4 prod CO2 Inj'!O70+$F72*'Total CH4 prod CO2 Inj'!AF70-'Inj sep cost'!O70-'Inj sep cost'!AF70</f>
        <v>#NAME?</v>
      </c>
      <c r="T72" s="19" t="e">
        <f ca="1">$E72*'Total CH4 prod CO2 Inj'!P70+$F72*'Total CH4 prod CO2 Inj'!AG70-'Inj sep cost'!P70-'Inj sep cost'!AG70</f>
        <v>#NAME?</v>
      </c>
      <c r="U72" s="19" t="e">
        <f ca="1">$E72*'Total CH4 prod CO2 Inj'!Q70+$F72*'Total CH4 prod CO2 Inj'!AH70-'Inj sep cost'!Q70-'Inj sep cost'!AH70</f>
        <v>#NAME?</v>
      </c>
    </row>
    <row r="73" spans="2:21" x14ac:dyDescent="0.45">
      <c r="B73">
        <v>67</v>
      </c>
      <c r="C73" t="e">
        <f ca="1">_xll.RiskNormal($D$2,$E$2)</f>
        <v>#NAME?</v>
      </c>
      <c r="D73" t="e">
        <f ca="1">_xll.RiskNormal($D$3,$E$3)</f>
        <v>#NAME?</v>
      </c>
      <c r="E73" s="17" t="e">
        <f t="shared" ref="E73:E106" ca="1" si="2">E72*(1+C73)</f>
        <v>#NAME?</v>
      </c>
      <c r="F73" s="17" t="e">
        <f t="shared" ref="F73:F106" ca="1" si="3">F72*(1+D73)</f>
        <v>#NAME?</v>
      </c>
      <c r="G73" s="19" t="e">
        <f ca="1">$E73*'Total CH4 prod CO2 Inj'!C71+$F73*'Total CH4 prod CO2 Inj'!T71-'Inj sep cost'!C71-'Inj sep cost'!T71</f>
        <v>#NAME?</v>
      </c>
      <c r="H73" s="19" t="e">
        <f ca="1">$E73*'Total CH4 prod CO2 Inj'!D71+$F73*'Total CH4 prod CO2 Inj'!U71-'Inj sep cost'!D71-'Inj sep cost'!U71</f>
        <v>#NAME?</v>
      </c>
      <c r="I73" s="19" t="e">
        <f ca="1">$E73*'Total CH4 prod CO2 Inj'!E71+$F73*'Total CH4 prod CO2 Inj'!V71-'Inj sep cost'!E71-'Inj sep cost'!V71</f>
        <v>#NAME?</v>
      </c>
      <c r="J73" s="19" t="e">
        <f ca="1">$E73*'Total CH4 prod CO2 Inj'!F71+$F73*'Total CH4 prod CO2 Inj'!W71-'Inj sep cost'!F71-'Inj sep cost'!W71</f>
        <v>#NAME?</v>
      </c>
      <c r="K73" s="19" t="e">
        <f ca="1">$E73*'Total CH4 prod CO2 Inj'!G71+$F73*'Total CH4 prod CO2 Inj'!X71-'Inj sep cost'!G71-'Inj sep cost'!X71</f>
        <v>#NAME?</v>
      </c>
      <c r="L73" s="19" t="e">
        <f ca="1">$E73*'Total CH4 prod CO2 Inj'!H71+$F73*'Total CH4 prod CO2 Inj'!Y71-'Inj sep cost'!H71-'Inj sep cost'!Y71</f>
        <v>#NAME?</v>
      </c>
      <c r="M73" s="19" t="e">
        <f ca="1">$E73*'Total CH4 prod CO2 Inj'!I71+$F73*'Total CH4 prod CO2 Inj'!Z71-'Inj sep cost'!I71-'Inj sep cost'!Z71</f>
        <v>#NAME?</v>
      </c>
      <c r="N73" s="19" t="e">
        <f ca="1">$E73*'Total CH4 prod CO2 Inj'!J71+$F73*'Total CH4 prod CO2 Inj'!AA71-'Inj sep cost'!J71-'Inj sep cost'!AA71</f>
        <v>#NAME?</v>
      </c>
      <c r="O73" s="19" t="e">
        <f ca="1">$E73*'Total CH4 prod CO2 Inj'!K71+$F73*'Total CH4 prod CO2 Inj'!AB71-'Inj sep cost'!K71-'Inj sep cost'!AB71</f>
        <v>#NAME?</v>
      </c>
      <c r="P73" s="19" t="e">
        <f ca="1">$E73*'Total CH4 prod CO2 Inj'!L71+$F73*'Total CH4 prod CO2 Inj'!AC71-'Inj sep cost'!L71-'Inj sep cost'!AC71</f>
        <v>#NAME?</v>
      </c>
      <c r="Q73" s="19" t="e">
        <f ca="1">$E73*'Total CH4 prod CO2 Inj'!M71+$F73*'Total CH4 prod CO2 Inj'!AD71-'Inj sep cost'!M71-'Inj sep cost'!AD71</f>
        <v>#NAME?</v>
      </c>
      <c r="R73" s="19" t="e">
        <f ca="1">$E73*'Total CH4 prod CO2 Inj'!N71+$F73*'Total CH4 prod CO2 Inj'!AE71-'Inj sep cost'!N71-'Inj sep cost'!AE71</f>
        <v>#NAME?</v>
      </c>
      <c r="S73" s="19" t="e">
        <f ca="1">$E73*'Total CH4 prod CO2 Inj'!O71+$F73*'Total CH4 prod CO2 Inj'!AF71-'Inj sep cost'!O71-'Inj sep cost'!AF71</f>
        <v>#NAME?</v>
      </c>
      <c r="T73" s="19" t="e">
        <f ca="1">$E73*'Total CH4 prod CO2 Inj'!P71+$F73*'Total CH4 prod CO2 Inj'!AG71-'Inj sep cost'!P71-'Inj sep cost'!AG71</f>
        <v>#NAME?</v>
      </c>
      <c r="U73" s="19" t="e">
        <f ca="1">$E73*'Total CH4 prod CO2 Inj'!Q71+$F73*'Total CH4 prod CO2 Inj'!AH71-'Inj sep cost'!Q71-'Inj sep cost'!AH71</f>
        <v>#NAME?</v>
      </c>
    </row>
    <row r="74" spans="2:21" x14ac:dyDescent="0.45">
      <c r="B74">
        <v>68</v>
      </c>
      <c r="C74" t="e">
        <f ca="1">_xll.RiskNormal($D$2,$E$2)</f>
        <v>#NAME?</v>
      </c>
      <c r="D74" t="e">
        <f ca="1">_xll.RiskNormal($D$3,$E$3)</f>
        <v>#NAME?</v>
      </c>
      <c r="E74" s="17" t="e">
        <f t="shared" ca="1" si="2"/>
        <v>#NAME?</v>
      </c>
      <c r="F74" s="17" t="e">
        <f t="shared" ca="1" si="3"/>
        <v>#NAME?</v>
      </c>
      <c r="G74" s="19" t="e">
        <f ca="1">$E74*'Total CH4 prod CO2 Inj'!C72+$F74*'Total CH4 prod CO2 Inj'!T72-'Inj sep cost'!C72-'Inj sep cost'!T72</f>
        <v>#NAME?</v>
      </c>
      <c r="H74" s="19" t="e">
        <f ca="1">$E74*'Total CH4 prod CO2 Inj'!D72+$F74*'Total CH4 prod CO2 Inj'!U72-'Inj sep cost'!D72-'Inj sep cost'!U72</f>
        <v>#NAME?</v>
      </c>
      <c r="I74" s="19" t="e">
        <f ca="1">$E74*'Total CH4 prod CO2 Inj'!E72+$F74*'Total CH4 prod CO2 Inj'!V72-'Inj sep cost'!E72-'Inj sep cost'!V72</f>
        <v>#NAME?</v>
      </c>
      <c r="J74" s="19" t="e">
        <f ca="1">$E74*'Total CH4 prod CO2 Inj'!F72+$F74*'Total CH4 prod CO2 Inj'!W72-'Inj sep cost'!F72-'Inj sep cost'!W72</f>
        <v>#NAME?</v>
      </c>
      <c r="K74" s="19" t="e">
        <f ca="1">$E74*'Total CH4 prod CO2 Inj'!G72+$F74*'Total CH4 prod CO2 Inj'!X72-'Inj sep cost'!G72-'Inj sep cost'!X72</f>
        <v>#NAME?</v>
      </c>
      <c r="L74" s="19" t="e">
        <f ca="1">$E74*'Total CH4 prod CO2 Inj'!H72+$F74*'Total CH4 prod CO2 Inj'!Y72-'Inj sep cost'!H72-'Inj sep cost'!Y72</f>
        <v>#NAME?</v>
      </c>
      <c r="M74" s="19" t="e">
        <f ca="1">$E74*'Total CH4 prod CO2 Inj'!I72+$F74*'Total CH4 prod CO2 Inj'!Z72-'Inj sep cost'!I72-'Inj sep cost'!Z72</f>
        <v>#NAME?</v>
      </c>
      <c r="N74" s="19" t="e">
        <f ca="1">$E74*'Total CH4 prod CO2 Inj'!J72+$F74*'Total CH4 prod CO2 Inj'!AA72-'Inj sep cost'!J72-'Inj sep cost'!AA72</f>
        <v>#NAME?</v>
      </c>
      <c r="O74" s="19" t="e">
        <f ca="1">$E74*'Total CH4 prod CO2 Inj'!K72+$F74*'Total CH4 prod CO2 Inj'!AB72-'Inj sep cost'!K72-'Inj sep cost'!AB72</f>
        <v>#NAME?</v>
      </c>
      <c r="P74" s="19" t="e">
        <f ca="1">$E74*'Total CH4 prod CO2 Inj'!L72+$F74*'Total CH4 prod CO2 Inj'!AC72-'Inj sep cost'!L72-'Inj sep cost'!AC72</f>
        <v>#NAME?</v>
      </c>
      <c r="Q74" s="19" t="e">
        <f ca="1">$E74*'Total CH4 prod CO2 Inj'!M72+$F74*'Total CH4 prod CO2 Inj'!AD72-'Inj sep cost'!M72-'Inj sep cost'!AD72</f>
        <v>#NAME?</v>
      </c>
      <c r="R74" s="19" t="e">
        <f ca="1">$E74*'Total CH4 prod CO2 Inj'!N72+$F74*'Total CH4 prod CO2 Inj'!AE72-'Inj sep cost'!N72-'Inj sep cost'!AE72</f>
        <v>#NAME?</v>
      </c>
      <c r="S74" s="19" t="e">
        <f ca="1">$E74*'Total CH4 prod CO2 Inj'!O72+$F74*'Total CH4 prod CO2 Inj'!AF72-'Inj sep cost'!O72-'Inj sep cost'!AF72</f>
        <v>#NAME?</v>
      </c>
      <c r="T74" s="19" t="e">
        <f ca="1">$E74*'Total CH4 prod CO2 Inj'!P72+$F74*'Total CH4 prod CO2 Inj'!AG72-'Inj sep cost'!P72-'Inj sep cost'!AG72</f>
        <v>#NAME?</v>
      </c>
      <c r="U74" s="19" t="e">
        <f ca="1">$E74*'Total CH4 prod CO2 Inj'!Q72+$F74*'Total CH4 prod CO2 Inj'!AH72-'Inj sep cost'!Q72-'Inj sep cost'!AH72</f>
        <v>#NAME?</v>
      </c>
    </row>
    <row r="75" spans="2:21" x14ac:dyDescent="0.45">
      <c r="B75">
        <v>69</v>
      </c>
      <c r="C75" t="e">
        <f ca="1">_xll.RiskNormal($D$2,$E$2)</f>
        <v>#NAME?</v>
      </c>
      <c r="D75" t="e">
        <f ca="1">_xll.RiskNormal($D$3,$E$3)</f>
        <v>#NAME?</v>
      </c>
      <c r="E75" s="17" t="e">
        <f t="shared" ca="1" si="2"/>
        <v>#NAME?</v>
      </c>
      <c r="F75" s="17" t="e">
        <f t="shared" ca="1" si="3"/>
        <v>#NAME?</v>
      </c>
      <c r="G75" s="19" t="e">
        <f ca="1">$E75*'Total CH4 prod CO2 Inj'!C73+$F75*'Total CH4 prod CO2 Inj'!T73-'Inj sep cost'!C73-'Inj sep cost'!T73</f>
        <v>#NAME?</v>
      </c>
      <c r="H75" s="19" t="e">
        <f ca="1">$E75*'Total CH4 prod CO2 Inj'!D73+$F75*'Total CH4 prod CO2 Inj'!U73-'Inj sep cost'!D73-'Inj sep cost'!U73</f>
        <v>#NAME?</v>
      </c>
      <c r="I75" s="19" t="e">
        <f ca="1">$E75*'Total CH4 prod CO2 Inj'!E73+$F75*'Total CH4 prod CO2 Inj'!V73-'Inj sep cost'!E73-'Inj sep cost'!V73</f>
        <v>#NAME?</v>
      </c>
      <c r="J75" s="19" t="e">
        <f ca="1">$E75*'Total CH4 prod CO2 Inj'!F73+$F75*'Total CH4 prod CO2 Inj'!W73-'Inj sep cost'!F73-'Inj sep cost'!W73</f>
        <v>#NAME?</v>
      </c>
      <c r="K75" s="19" t="e">
        <f ca="1">$E75*'Total CH4 prod CO2 Inj'!G73+$F75*'Total CH4 prod CO2 Inj'!X73-'Inj sep cost'!G73-'Inj sep cost'!X73</f>
        <v>#NAME?</v>
      </c>
      <c r="L75" s="19" t="e">
        <f ca="1">$E75*'Total CH4 prod CO2 Inj'!H73+$F75*'Total CH4 prod CO2 Inj'!Y73-'Inj sep cost'!H73-'Inj sep cost'!Y73</f>
        <v>#NAME?</v>
      </c>
      <c r="M75" s="19" t="e">
        <f ca="1">$E75*'Total CH4 prod CO2 Inj'!I73+$F75*'Total CH4 prod CO2 Inj'!Z73-'Inj sep cost'!I73-'Inj sep cost'!Z73</f>
        <v>#NAME?</v>
      </c>
      <c r="N75" s="19" t="e">
        <f ca="1">$E75*'Total CH4 prod CO2 Inj'!J73+$F75*'Total CH4 prod CO2 Inj'!AA73-'Inj sep cost'!J73-'Inj sep cost'!AA73</f>
        <v>#NAME?</v>
      </c>
      <c r="O75" s="19" t="e">
        <f ca="1">$E75*'Total CH4 prod CO2 Inj'!K73+$F75*'Total CH4 prod CO2 Inj'!AB73-'Inj sep cost'!K73-'Inj sep cost'!AB73</f>
        <v>#NAME?</v>
      </c>
      <c r="P75" s="19" t="e">
        <f ca="1">$E75*'Total CH4 prod CO2 Inj'!L73+$F75*'Total CH4 prod CO2 Inj'!AC73-'Inj sep cost'!L73-'Inj sep cost'!AC73</f>
        <v>#NAME?</v>
      </c>
      <c r="Q75" s="19" t="e">
        <f ca="1">$E75*'Total CH4 prod CO2 Inj'!M73+$F75*'Total CH4 prod CO2 Inj'!AD73-'Inj sep cost'!M73-'Inj sep cost'!AD73</f>
        <v>#NAME?</v>
      </c>
      <c r="R75" s="19" t="e">
        <f ca="1">$E75*'Total CH4 prod CO2 Inj'!N73+$F75*'Total CH4 prod CO2 Inj'!AE73-'Inj sep cost'!N73-'Inj sep cost'!AE73</f>
        <v>#NAME?</v>
      </c>
      <c r="S75" s="19" t="e">
        <f ca="1">$E75*'Total CH4 prod CO2 Inj'!O73+$F75*'Total CH4 prod CO2 Inj'!AF73-'Inj sep cost'!O73-'Inj sep cost'!AF73</f>
        <v>#NAME?</v>
      </c>
      <c r="T75" s="19" t="e">
        <f ca="1">$E75*'Total CH4 prod CO2 Inj'!P73+$F75*'Total CH4 prod CO2 Inj'!AG73-'Inj sep cost'!P73-'Inj sep cost'!AG73</f>
        <v>#NAME?</v>
      </c>
      <c r="U75" s="19" t="e">
        <f ca="1">$E75*'Total CH4 prod CO2 Inj'!Q73+$F75*'Total CH4 prod CO2 Inj'!AH73-'Inj sep cost'!Q73-'Inj sep cost'!AH73</f>
        <v>#NAME?</v>
      </c>
    </row>
    <row r="76" spans="2:21" x14ac:dyDescent="0.45">
      <c r="B76">
        <v>70</v>
      </c>
      <c r="C76" t="e">
        <f ca="1">_xll.RiskNormal($D$2,$E$2)</f>
        <v>#NAME?</v>
      </c>
      <c r="D76" t="e">
        <f ca="1">_xll.RiskNormal($D$3,$E$3)</f>
        <v>#NAME?</v>
      </c>
      <c r="E76" s="17" t="e">
        <f t="shared" ca="1" si="2"/>
        <v>#NAME?</v>
      </c>
      <c r="F76" s="17" t="e">
        <f t="shared" ca="1" si="3"/>
        <v>#NAME?</v>
      </c>
      <c r="G76" s="19" t="e">
        <f ca="1">$E76*'Total CH4 prod CO2 Inj'!C74+$F76*'Total CH4 prod CO2 Inj'!T74-'Inj sep cost'!C74-'Inj sep cost'!T74</f>
        <v>#NAME?</v>
      </c>
      <c r="H76" s="19" t="e">
        <f ca="1">$E76*'Total CH4 prod CO2 Inj'!D74+$F76*'Total CH4 prod CO2 Inj'!U74-'Inj sep cost'!D74-'Inj sep cost'!U74</f>
        <v>#NAME?</v>
      </c>
      <c r="I76" s="19" t="e">
        <f ca="1">$E76*'Total CH4 prod CO2 Inj'!E74+$F76*'Total CH4 prod CO2 Inj'!V74-'Inj sep cost'!E74-'Inj sep cost'!V74</f>
        <v>#NAME?</v>
      </c>
      <c r="J76" s="19" t="e">
        <f ca="1">$E76*'Total CH4 prod CO2 Inj'!F74+$F76*'Total CH4 prod CO2 Inj'!W74-'Inj sep cost'!F74-'Inj sep cost'!W74</f>
        <v>#NAME?</v>
      </c>
      <c r="K76" s="19" t="e">
        <f ca="1">$E76*'Total CH4 prod CO2 Inj'!G74+$F76*'Total CH4 prod CO2 Inj'!X74-'Inj sep cost'!G74-'Inj sep cost'!X74</f>
        <v>#NAME?</v>
      </c>
      <c r="L76" s="19" t="e">
        <f ca="1">$E76*'Total CH4 prod CO2 Inj'!H74+$F76*'Total CH4 prod CO2 Inj'!Y74-'Inj sep cost'!H74-'Inj sep cost'!Y74</f>
        <v>#NAME?</v>
      </c>
      <c r="M76" s="19" t="e">
        <f ca="1">$E76*'Total CH4 prod CO2 Inj'!I74+$F76*'Total CH4 prod CO2 Inj'!Z74-'Inj sep cost'!I74-'Inj sep cost'!Z74</f>
        <v>#NAME?</v>
      </c>
      <c r="N76" s="19" t="e">
        <f ca="1">$E76*'Total CH4 prod CO2 Inj'!J74+$F76*'Total CH4 prod CO2 Inj'!AA74-'Inj sep cost'!J74-'Inj sep cost'!AA74</f>
        <v>#NAME?</v>
      </c>
      <c r="O76" s="19" t="e">
        <f ca="1">$E76*'Total CH4 prod CO2 Inj'!K74+$F76*'Total CH4 prod CO2 Inj'!AB74-'Inj sep cost'!K74-'Inj sep cost'!AB74</f>
        <v>#NAME?</v>
      </c>
      <c r="P76" s="19" t="e">
        <f ca="1">$E76*'Total CH4 prod CO2 Inj'!L74+$F76*'Total CH4 prod CO2 Inj'!AC74-'Inj sep cost'!L74-'Inj sep cost'!AC74</f>
        <v>#NAME?</v>
      </c>
      <c r="Q76" s="19" t="e">
        <f ca="1">$E76*'Total CH4 prod CO2 Inj'!M74+$F76*'Total CH4 prod CO2 Inj'!AD74-'Inj sep cost'!M74-'Inj sep cost'!AD74</f>
        <v>#NAME?</v>
      </c>
      <c r="R76" s="19" t="e">
        <f ca="1">$E76*'Total CH4 prod CO2 Inj'!N74+$F76*'Total CH4 prod CO2 Inj'!AE74-'Inj sep cost'!N74-'Inj sep cost'!AE74</f>
        <v>#NAME?</v>
      </c>
      <c r="S76" s="19" t="e">
        <f ca="1">$E76*'Total CH4 prod CO2 Inj'!O74+$F76*'Total CH4 prod CO2 Inj'!AF74-'Inj sep cost'!O74-'Inj sep cost'!AF74</f>
        <v>#NAME?</v>
      </c>
      <c r="T76" s="19" t="e">
        <f ca="1">$E76*'Total CH4 prod CO2 Inj'!P74+$F76*'Total CH4 prod CO2 Inj'!AG74-'Inj sep cost'!P74-'Inj sep cost'!AG74</f>
        <v>#NAME?</v>
      </c>
      <c r="U76" s="19" t="e">
        <f ca="1">$E76*'Total CH4 prod CO2 Inj'!Q74+$F76*'Total CH4 prod CO2 Inj'!AH74-'Inj sep cost'!Q74-'Inj sep cost'!AH74</f>
        <v>#NAME?</v>
      </c>
    </row>
    <row r="77" spans="2:21" x14ac:dyDescent="0.45">
      <c r="B77">
        <v>71</v>
      </c>
      <c r="C77" t="e">
        <f ca="1">_xll.RiskNormal($D$2,$E$2)</f>
        <v>#NAME?</v>
      </c>
      <c r="D77" t="e">
        <f ca="1">_xll.RiskNormal($D$3,$E$3)</f>
        <v>#NAME?</v>
      </c>
      <c r="E77" s="17" t="e">
        <f t="shared" ca="1" si="2"/>
        <v>#NAME?</v>
      </c>
      <c r="F77" s="17" t="e">
        <f t="shared" ca="1" si="3"/>
        <v>#NAME?</v>
      </c>
      <c r="G77" s="19" t="e">
        <f ca="1">$E77*'Total CH4 prod CO2 Inj'!C75+$F77*'Total CH4 prod CO2 Inj'!T75-'Inj sep cost'!C75-'Inj sep cost'!T75</f>
        <v>#NAME?</v>
      </c>
      <c r="H77" s="19" t="e">
        <f ca="1">$E77*'Total CH4 prod CO2 Inj'!D75+$F77*'Total CH4 prod CO2 Inj'!U75-'Inj sep cost'!D75-'Inj sep cost'!U75</f>
        <v>#NAME?</v>
      </c>
      <c r="I77" s="19" t="e">
        <f ca="1">$E77*'Total CH4 prod CO2 Inj'!E75+$F77*'Total CH4 prod CO2 Inj'!V75-'Inj sep cost'!E75-'Inj sep cost'!V75</f>
        <v>#NAME?</v>
      </c>
      <c r="J77" s="19" t="e">
        <f ca="1">$E77*'Total CH4 prod CO2 Inj'!F75+$F77*'Total CH4 prod CO2 Inj'!W75-'Inj sep cost'!F75-'Inj sep cost'!W75</f>
        <v>#NAME?</v>
      </c>
      <c r="K77" s="19" t="e">
        <f ca="1">$E77*'Total CH4 prod CO2 Inj'!G75+$F77*'Total CH4 prod CO2 Inj'!X75-'Inj sep cost'!G75-'Inj sep cost'!X75</f>
        <v>#NAME?</v>
      </c>
      <c r="L77" s="19" t="e">
        <f ca="1">$E77*'Total CH4 prod CO2 Inj'!H75+$F77*'Total CH4 prod CO2 Inj'!Y75-'Inj sep cost'!H75-'Inj sep cost'!Y75</f>
        <v>#NAME?</v>
      </c>
      <c r="M77" s="19" t="e">
        <f ca="1">$E77*'Total CH4 prod CO2 Inj'!I75+$F77*'Total CH4 prod CO2 Inj'!Z75-'Inj sep cost'!I75-'Inj sep cost'!Z75</f>
        <v>#NAME?</v>
      </c>
      <c r="N77" s="19" t="e">
        <f ca="1">$E77*'Total CH4 prod CO2 Inj'!J75+$F77*'Total CH4 prod CO2 Inj'!AA75-'Inj sep cost'!J75-'Inj sep cost'!AA75</f>
        <v>#NAME?</v>
      </c>
      <c r="O77" s="19" t="e">
        <f ca="1">$E77*'Total CH4 prod CO2 Inj'!K75+$F77*'Total CH4 prod CO2 Inj'!AB75-'Inj sep cost'!K75-'Inj sep cost'!AB75</f>
        <v>#NAME?</v>
      </c>
      <c r="P77" s="19" t="e">
        <f ca="1">$E77*'Total CH4 prod CO2 Inj'!L75+$F77*'Total CH4 prod CO2 Inj'!AC75-'Inj sep cost'!L75-'Inj sep cost'!AC75</f>
        <v>#NAME?</v>
      </c>
      <c r="Q77" s="19" t="e">
        <f ca="1">$E77*'Total CH4 prod CO2 Inj'!M75+$F77*'Total CH4 prod CO2 Inj'!AD75-'Inj sep cost'!M75-'Inj sep cost'!AD75</f>
        <v>#NAME?</v>
      </c>
      <c r="R77" s="19" t="e">
        <f ca="1">$E77*'Total CH4 prod CO2 Inj'!N75+$F77*'Total CH4 prod CO2 Inj'!AE75-'Inj sep cost'!N75-'Inj sep cost'!AE75</f>
        <v>#NAME?</v>
      </c>
      <c r="S77" s="19" t="e">
        <f ca="1">$E77*'Total CH4 prod CO2 Inj'!O75+$F77*'Total CH4 prod CO2 Inj'!AF75-'Inj sep cost'!O75-'Inj sep cost'!AF75</f>
        <v>#NAME?</v>
      </c>
      <c r="T77" s="19" t="e">
        <f ca="1">$E77*'Total CH4 prod CO2 Inj'!P75+$F77*'Total CH4 prod CO2 Inj'!AG75-'Inj sep cost'!P75-'Inj sep cost'!AG75</f>
        <v>#NAME?</v>
      </c>
      <c r="U77" s="19" t="e">
        <f ca="1">$E77*'Total CH4 prod CO2 Inj'!Q75+$F77*'Total CH4 prod CO2 Inj'!AH75-'Inj sep cost'!Q75-'Inj sep cost'!AH75</f>
        <v>#NAME?</v>
      </c>
    </row>
    <row r="78" spans="2:21" x14ac:dyDescent="0.45">
      <c r="B78">
        <v>72</v>
      </c>
      <c r="C78" t="e">
        <f ca="1">_xll.RiskNormal($D$2,$E$2)</f>
        <v>#NAME?</v>
      </c>
      <c r="D78" t="e">
        <f ca="1">_xll.RiskNormal($D$3,$E$3)</f>
        <v>#NAME?</v>
      </c>
      <c r="E78" s="17" t="e">
        <f t="shared" ca="1" si="2"/>
        <v>#NAME?</v>
      </c>
      <c r="F78" s="17" t="e">
        <f t="shared" ca="1" si="3"/>
        <v>#NAME?</v>
      </c>
      <c r="G78" s="19" t="e">
        <f ca="1">$E78*'Total CH4 prod CO2 Inj'!C76+$F78*'Total CH4 prod CO2 Inj'!T76-'Inj sep cost'!C76-'Inj sep cost'!T76</f>
        <v>#NAME?</v>
      </c>
      <c r="H78" s="19" t="e">
        <f ca="1">$E78*'Total CH4 prod CO2 Inj'!D76+$F78*'Total CH4 prod CO2 Inj'!U76-'Inj sep cost'!D76-'Inj sep cost'!U76</f>
        <v>#NAME?</v>
      </c>
      <c r="I78" s="19" t="e">
        <f ca="1">$E78*'Total CH4 prod CO2 Inj'!E76+$F78*'Total CH4 prod CO2 Inj'!V76-'Inj sep cost'!E76-'Inj sep cost'!V76</f>
        <v>#NAME?</v>
      </c>
      <c r="J78" s="19" t="e">
        <f ca="1">$E78*'Total CH4 prod CO2 Inj'!F76+$F78*'Total CH4 prod CO2 Inj'!W76-'Inj sep cost'!F76-'Inj sep cost'!W76</f>
        <v>#NAME?</v>
      </c>
      <c r="K78" s="19" t="e">
        <f ca="1">$E78*'Total CH4 prod CO2 Inj'!G76+$F78*'Total CH4 prod CO2 Inj'!X76-'Inj sep cost'!G76-'Inj sep cost'!X76</f>
        <v>#NAME?</v>
      </c>
      <c r="L78" s="19" t="e">
        <f ca="1">$E78*'Total CH4 prod CO2 Inj'!H76+$F78*'Total CH4 prod CO2 Inj'!Y76-'Inj sep cost'!H76-'Inj sep cost'!Y76</f>
        <v>#NAME?</v>
      </c>
      <c r="M78" s="19" t="e">
        <f ca="1">$E78*'Total CH4 prod CO2 Inj'!I76+$F78*'Total CH4 prod CO2 Inj'!Z76-'Inj sep cost'!I76-'Inj sep cost'!Z76</f>
        <v>#NAME?</v>
      </c>
      <c r="N78" s="19" t="e">
        <f ca="1">$E78*'Total CH4 prod CO2 Inj'!J76+$F78*'Total CH4 prod CO2 Inj'!AA76-'Inj sep cost'!J76-'Inj sep cost'!AA76</f>
        <v>#NAME?</v>
      </c>
      <c r="O78" s="19" t="e">
        <f ca="1">$E78*'Total CH4 prod CO2 Inj'!K76+$F78*'Total CH4 prod CO2 Inj'!AB76-'Inj sep cost'!K76-'Inj sep cost'!AB76</f>
        <v>#NAME?</v>
      </c>
      <c r="P78" s="19" t="e">
        <f ca="1">$E78*'Total CH4 prod CO2 Inj'!L76+$F78*'Total CH4 prod CO2 Inj'!AC76-'Inj sep cost'!L76-'Inj sep cost'!AC76</f>
        <v>#NAME?</v>
      </c>
      <c r="Q78" s="19" t="e">
        <f ca="1">$E78*'Total CH4 prod CO2 Inj'!M76+$F78*'Total CH4 prod CO2 Inj'!AD76-'Inj sep cost'!M76-'Inj sep cost'!AD76</f>
        <v>#NAME?</v>
      </c>
      <c r="R78" s="19" t="e">
        <f ca="1">$E78*'Total CH4 prod CO2 Inj'!N76+$F78*'Total CH4 prod CO2 Inj'!AE76-'Inj sep cost'!N76-'Inj sep cost'!AE76</f>
        <v>#NAME?</v>
      </c>
      <c r="S78" s="19" t="e">
        <f ca="1">$E78*'Total CH4 prod CO2 Inj'!O76+$F78*'Total CH4 prod CO2 Inj'!AF76-'Inj sep cost'!O76-'Inj sep cost'!AF76</f>
        <v>#NAME?</v>
      </c>
      <c r="T78" s="19" t="e">
        <f ca="1">$E78*'Total CH4 prod CO2 Inj'!P76+$F78*'Total CH4 prod CO2 Inj'!AG76-'Inj sep cost'!P76-'Inj sep cost'!AG76</f>
        <v>#NAME?</v>
      </c>
      <c r="U78" s="19" t="e">
        <f ca="1">$E78*'Total CH4 prod CO2 Inj'!Q76+$F78*'Total CH4 prod CO2 Inj'!AH76-'Inj sep cost'!Q76-'Inj sep cost'!AH76</f>
        <v>#NAME?</v>
      </c>
    </row>
    <row r="79" spans="2:21" x14ac:dyDescent="0.45">
      <c r="B79">
        <v>73</v>
      </c>
      <c r="C79" t="e">
        <f ca="1">_xll.RiskNormal($D$2,$E$2)</f>
        <v>#NAME?</v>
      </c>
      <c r="D79" t="e">
        <f ca="1">_xll.RiskNormal($D$3,$E$3)</f>
        <v>#NAME?</v>
      </c>
      <c r="E79" s="17" t="e">
        <f t="shared" ca="1" si="2"/>
        <v>#NAME?</v>
      </c>
      <c r="F79" s="17" t="e">
        <f t="shared" ca="1" si="3"/>
        <v>#NAME?</v>
      </c>
      <c r="G79" s="19" t="e">
        <f ca="1">$E79*'Total CH4 prod CO2 Inj'!C77+$F79*'Total CH4 prod CO2 Inj'!T77-'Inj sep cost'!C77-'Inj sep cost'!T77</f>
        <v>#NAME?</v>
      </c>
      <c r="H79" s="19" t="e">
        <f ca="1">$E79*'Total CH4 prod CO2 Inj'!D77+$F79*'Total CH4 prod CO2 Inj'!U77-'Inj sep cost'!D77-'Inj sep cost'!U77</f>
        <v>#NAME?</v>
      </c>
      <c r="I79" s="19" t="e">
        <f ca="1">$E79*'Total CH4 prod CO2 Inj'!E77+$F79*'Total CH4 prod CO2 Inj'!V77-'Inj sep cost'!E77-'Inj sep cost'!V77</f>
        <v>#NAME?</v>
      </c>
      <c r="J79" s="19" t="e">
        <f ca="1">$E79*'Total CH4 prod CO2 Inj'!F77+$F79*'Total CH4 prod CO2 Inj'!W77-'Inj sep cost'!F77-'Inj sep cost'!W77</f>
        <v>#NAME?</v>
      </c>
      <c r="K79" s="19" t="e">
        <f ca="1">$E79*'Total CH4 prod CO2 Inj'!G77+$F79*'Total CH4 prod CO2 Inj'!X77-'Inj sep cost'!G77-'Inj sep cost'!X77</f>
        <v>#NAME?</v>
      </c>
      <c r="L79" s="19" t="e">
        <f ca="1">$E79*'Total CH4 prod CO2 Inj'!H77+$F79*'Total CH4 prod CO2 Inj'!Y77-'Inj sep cost'!H77-'Inj sep cost'!Y77</f>
        <v>#NAME?</v>
      </c>
      <c r="M79" s="19" t="e">
        <f ca="1">$E79*'Total CH4 prod CO2 Inj'!I77+$F79*'Total CH4 prod CO2 Inj'!Z77-'Inj sep cost'!I77-'Inj sep cost'!Z77</f>
        <v>#NAME?</v>
      </c>
      <c r="N79" s="19" t="e">
        <f ca="1">$E79*'Total CH4 prod CO2 Inj'!J77+$F79*'Total CH4 prod CO2 Inj'!AA77-'Inj sep cost'!J77-'Inj sep cost'!AA77</f>
        <v>#NAME?</v>
      </c>
      <c r="O79" s="19" t="e">
        <f ca="1">$E79*'Total CH4 prod CO2 Inj'!K77+$F79*'Total CH4 prod CO2 Inj'!AB77-'Inj sep cost'!K77-'Inj sep cost'!AB77</f>
        <v>#NAME?</v>
      </c>
      <c r="P79" s="19" t="e">
        <f ca="1">$E79*'Total CH4 prod CO2 Inj'!L77+$F79*'Total CH4 prod CO2 Inj'!AC77-'Inj sep cost'!L77-'Inj sep cost'!AC77</f>
        <v>#NAME?</v>
      </c>
      <c r="Q79" s="19" t="e">
        <f ca="1">$E79*'Total CH4 prod CO2 Inj'!M77+$F79*'Total CH4 prod CO2 Inj'!AD77-'Inj sep cost'!M77-'Inj sep cost'!AD77</f>
        <v>#NAME?</v>
      </c>
      <c r="R79" s="19" t="e">
        <f ca="1">$E79*'Total CH4 prod CO2 Inj'!N77+$F79*'Total CH4 prod CO2 Inj'!AE77-'Inj sep cost'!N77-'Inj sep cost'!AE77</f>
        <v>#NAME?</v>
      </c>
      <c r="S79" s="19" t="e">
        <f ca="1">$E79*'Total CH4 prod CO2 Inj'!O77+$F79*'Total CH4 prod CO2 Inj'!AF77-'Inj sep cost'!O77-'Inj sep cost'!AF77</f>
        <v>#NAME?</v>
      </c>
      <c r="T79" s="19" t="e">
        <f ca="1">$E79*'Total CH4 prod CO2 Inj'!P77+$F79*'Total CH4 prod CO2 Inj'!AG77-'Inj sep cost'!P77-'Inj sep cost'!AG77</f>
        <v>#NAME?</v>
      </c>
      <c r="U79" s="19" t="e">
        <f ca="1">$E79*'Total CH4 prod CO2 Inj'!Q77+$F79*'Total CH4 prod CO2 Inj'!AH77-'Inj sep cost'!Q77-'Inj sep cost'!AH77</f>
        <v>#NAME?</v>
      </c>
    </row>
    <row r="80" spans="2:21" x14ac:dyDescent="0.45">
      <c r="B80">
        <v>74</v>
      </c>
      <c r="C80" t="e">
        <f ca="1">_xll.RiskNormal($D$2,$E$2)</f>
        <v>#NAME?</v>
      </c>
      <c r="D80" t="e">
        <f ca="1">_xll.RiskNormal($D$3,$E$3)</f>
        <v>#NAME?</v>
      </c>
      <c r="E80" s="17" t="e">
        <f t="shared" ca="1" si="2"/>
        <v>#NAME?</v>
      </c>
      <c r="F80" s="17" t="e">
        <f t="shared" ca="1" si="3"/>
        <v>#NAME?</v>
      </c>
      <c r="G80" s="19" t="e">
        <f ca="1">$E80*'Total CH4 prod CO2 Inj'!C78+$F80*'Total CH4 prod CO2 Inj'!T78-'Inj sep cost'!C78-'Inj sep cost'!T78</f>
        <v>#NAME?</v>
      </c>
      <c r="H80" s="19" t="e">
        <f ca="1">$E80*'Total CH4 prod CO2 Inj'!D78+$F80*'Total CH4 prod CO2 Inj'!U78-'Inj sep cost'!D78-'Inj sep cost'!U78</f>
        <v>#NAME?</v>
      </c>
      <c r="I80" s="19" t="e">
        <f ca="1">$E80*'Total CH4 prod CO2 Inj'!E78+$F80*'Total CH4 prod CO2 Inj'!V78-'Inj sep cost'!E78-'Inj sep cost'!V78</f>
        <v>#NAME?</v>
      </c>
      <c r="J80" s="19" t="e">
        <f ca="1">$E80*'Total CH4 prod CO2 Inj'!F78+$F80*'Total CH4 prod CO2 Inj'!W78-'Inj sep cost'!F78-'Inj sep cost'!W78</f>
        <v>#NAME?</v>
      </c>
      <c r="K80" s="19" t="e">
        <f ca="1">$E80*'Total CH4 prod CO2 Inj'!G78+$F80*'Total CH4 prod CO2 Inj'!X78-'Inj sep cost'!G78-'Inj sep cost'!X78</f>
        <v>#NAME?</v>
      </c>
      <c r="L80" s="19" t="e">
        <f ca="1">$E80*'Total CH4 prod CO2 Inj'!H78+$F80*'Total CH4 prod CO2 Inj'!Y78-'Inj sep cost'!H78-'Inj sep cost'!Y78</f>
        <v>#NAME?</v>
      </c>
      <c r="M80" s="19" t="e">
        <f ca="1">$E80*'Total CH4 prod CO2 Inj'!I78+$F80*'Total CH4 prod CO2 Inj'!Z78-'Inj sep cost'!I78-'Inj sep cost'!Z78</f>
        <v>#NAME?</v>
      </c>
      <c r="N80" s="19" t="e">
        <f ca="1">$E80*'Total CH4 prod CO2 Inj'!J78+$F80*'Total CH4 prod CO2 Inj'!AA78-'Inj sep cost'!J78-'Inj sep cost'!AA78</f>
        <v>#NAME?</v>
      </c>
      <c r="O80" s="19" t="e">
        <f ca="1">$E80*'Total CH4 prod CO2 Inj'!K78+$F80*'Total CH4 prod CO2 Inj'!AB78-'Inj sep cost'!K78-'Inj sep cost'!AB78</f>
        <v>#NAME?</v>
      </c>
      <c r="P80" s="19" t="e">
        <f ca="1">$E80*'Total CH4 prod CO2 Inj'!L78+$F80*'Total CH4 prod CO2 Inj'!AC78-'Inj sep cost'!L78-'Inj sep cost'!AC78</f>
        <v>#NAME?</v>
      </c>
      <c r="Q80" s="19" t="e">
        <f ca="1">$E80*'Total CH4 prod CO2 Inj'!M78+$F80*'Total CH4 prod CO2 Inj'!AD78-'Inj sep cost'!M78-'Inj sep cost'!AD78</f>
        <v>#NAME?</v>
      </c>
      <c r="R80" s="19" t="e">
        <f ca="1">$E80*'Total CH4 prod CO2 Inj'!N78+$F80*'Total CH4 prod CO2 Inj'!AE78-'Inj sep cost'!N78-'Inj sep cost'!AE78</f>
        <v>#NAME?</v>
      </c>
      <c r="S80" s="19" t="e">
        <f ca="1">$E80*'Total CH4 prod CO2 Inj'!O78+$F80*'Total CH4 prod CO2 Inj'!AF78-'Inj sep cost'!O78-'Inj sep cost'!AF78</f>
        <v>#NAME?</v>
      </c>
      <c r="T80" s="19" t="e">
        <f ca="1">$E80*'Total CH4 prod CO2 Inj'!P78+$F80*'Total CH4 prod CO2 Inj'!AG78-'Inj sep cost'!P78-'Inj sep cost'!AG78</f>
        <v>#NAME?</v>
      </c>
      <c r="U80" s="19" t="e">
        <f ca="1">$E80*'Total CH4 prod CO2 Inj'!Q78+$F80*'Total CH4 prod CO2 Inj'!AH78-'Inj sep cost'!Q78-'Inj sep cost'!AH78</f>
        <v>#NAME?</v>
      </c>
    </row>
    <row r="81" spans="2:21" x14ac:dyDescent="0.45">
      <c r="B81">
        <v>75</v>
      </c>
      <c r="C81" t="e">
        <f ca="1">_xll.RiskNormal($D$2,$E$2)</f>
        <v>#NAME?</v>
      </c>
      <c r="D81" t="e">
        <f ca="1">_xll.RiskNormal($D$3,$E$3)</f>
        <v>#NAME?</v>
      </c>
      <c r="E81" s="17" t="e">
        <f t="shared" ca="1" si="2"/>
        <v>#NAME?</v>
      </c>
      <c r="F81" s="17" t="e">
        <f t="shared" ca="1" si="3"/>
        <v>#NAME?</v>
      </c>
      <c r="G81" s="19" t="e">
        <f ca="1">$E81*'Total CH4 prod CO2 Inj'!C79+$F81*'Total CH4 prod CO2 Inj'!T79-'Inj sep cost'!C79-'Inj sep cost'!T79</f>
        <v>#NAME?</v>
      </c>
      <c r="H81" s="19" t="e">
        <f ca="1">$E81*'Total CH4 prod CO2 Inj'!D79+$F81*'Total CH4 prod CO2 Inj'!U79-'Inj sep cost'!D79-'Inj sep cost'!U79</f>
        <v>#NAME?</v>
      </c>
      <c r="I81" s="19" t="e">
        <f ca="1">$E81*'Total CH4 prod CO2 Inj'!E79+$F81*'Total CH4 prod CO2 Inj'!V79-'Inj sep cost'!E79-'Inj sep cost'!V79</f>
        <v>#NAME?</v>
      </c>
      <c r="J81" s="19" t="e">
        <f ca="1">$E81*'Total CH4 prod CO2 Inj'!F79+$F81*'Total CH4 prod CO2 Inj'!W79-'Inj sep cost'!F79-'Inj sep cost'!W79</f>
        <v>#NAME?</v>
      </c>
      <c r="K81" s="19" t="e">
        <f ca="1">$E81*'Total CH4 prod CO2 Inj'!G79+$F81*'Total CH4 prod CO2 Inj'!X79-'Inj sep cost'!G79-'Inj sep cost'!X79</f>
        <v>#NAME?</v>
      </c>
      <c r="L81" s="19" t="e">
        <f ca="1">$E81*'Total CH4 prod CO2 Inj'!H79+$F81*'Total CH4 prod CO2 Inj'!Y79-'Inj sep cost'!H79-'Inj sep cost'!Y79</f>
        <v>#NAME?</v>
      </c>
      <c r="M81" s="19" t="e">
        <f ca="1">$E81*'Total CH4 prod CO2 Inj'!I79+$F81*'Total CH4 prod CO2 Inj'!Z79-'Inj sep cost'!I79-'Inj sep cost'!Z79</f>
        <v>#NAME?</v>
      </c>
      <c r="N81" s="19" t="e">
        <f ca="1">$E81*'Total CH4 prod CO2 Inj'!J79+$F81*'Total CH4 prod CO2 Inj'!AA79-'Inj sep cost'!J79-'Inj sep cost'!AA79</f>
        <v>#NAME?</v>
      </c>
      <c r="O81" s="19" t="e">
        <f ca="1">$E81*'Total CH4 prod CO2 Inj'!K79+$F81*'Total CH4 prod CO2 Inj'!AB79-'Inj sep cost'!K79-'Inj sep cost'!AB79</f>
        <v>#NAME?</v>
      </c>
      <c r="P81" s="19" t="e">
        <f ca="1">$E81*'Total CH4 prod CO2 Inj'!L79+$F81*'Total CH4 prod CO2 Inj'!AC79-'Inj sep cost'!L79-'Inj sep cost'!AC79</f>
        <v>#NAME?</v>
      </c>
      <c r="Q81" s="19" t="e">
        <f ca="1">$E81*'Total CH4 prod CO2 Inj'!M79+$F81*'Total CH4 prod CO2 Inj'!AD79-'Inj sep cost'!M79-'Inj sep cost'!AD79</f>
        <v>#NAME?</v>
      </c>
      <c r="R81" s="19" t="e">
        <f ca="1">$E81*'Total CH4 prod CO2 Inj'!N79+$F81*'Total CH4 prod CO2 Inj'!AE79-'Inj sep cost'!N79-'Inj sep cost'!AE79</f>
        <v>#NAME?</v>
      </c>
      <c r="S81" s="19" t="e">
        <f ca="1">$E81*'Total CH4 prod CO2 Inj'!O79+$F81*'Total CH4 prod CO2 Inj'!AF79-'Inj sep cost'!O79-'Inj sep cost'!AF79</f>
        <v>#NAME?</v>
      </c>
      <c r="T81" s="19" t="e">
        <f ca="1">$E81*'Total CH4 prod CO2 Inj'!P79+$F81*'Total CH4 prod CO2 Inj'!AG79-'Inj sep cost'!P79-'Inj sep cost'!AG79</f>
        <v>#NAME?</v>
      </c>
      <c r="U81" s="19" t="e">
        <f ca="1">$E81*'Total CH4 prod CO2 Inj'!Q79+$F81*'Total CH4 prod CO2 Inj'!AH79-'Inj sep cost'!Q79-'Inj sep cost'!AH79</f>
        <v>#NAME?</v>
      </c>
    </row>
    <row r="82" spans="2:21" x14ac:dyDescent="0.45">
      <c r="B82">
        <v>76</v>
      </c>
      <c r="C82" t="e">
        <f ca="1">_xll.RiskNormal($D$2,$E$2)</f>
        <v>#NAME?</v>
      </c>
      <c r="D82" t="e">
        <f ca="1">_xll.RiskNormal($D$3,$E$3)</f>
        <v>#NAME?</v>
      </c>
      <c r="E82" s="17" t="e">
        <f t="shared" ca="1" si="2"/>
        <v>#NAME?</v>
      </c>
      <c r="F82" s="17" t="e">
        <f t="shared" ca="1" si="3"/>
        <v>#NAME?</v>
      </c>
      <c r="G82" s="19" t="e">
        <f ca="1">$E82*'Total CH4 prod CO2 Inj'!C80+$F82*'Total CH4 prod CO2 Inj'!T80-'Inj sep cost'!C80-'Inj sep cost'!T80</f>
        <v>#NAME?</v>
      </c>
      <c r="H82" s="19" t="e">
        <f ca="1">$E82*'Total CH4 prod CO2 Inj'!D80+$F82*'Total CH4 prod CO2 Inj'!U80-'Inj sep cost'!D80-'Inj sep cost'!U80</f>
        <v>#NAME?</v>
      </c>
      <c r="I82" s="19" t="e">
        <f ca="1">$E82*'Total CH4 prod CO2 Inj'!E80+$F82*'Total CH4 prod CO2 Inj'!V80-'Inj sep cost'!E80-'Inj sep cost'!V80</f>
        <v>#NAME?</v>
      </c>
      <c r="J82" s="19" t="e">
        <f ca="1">$E82*'Total CH4 prod CO2 Inj'!F80+$F82*'Total CH4 prod CO2 Inj'!W80-'Inj sep cost'!F80-'Inj sep cost'!W80</f>
        <v>#NAME?</v>
      </c>
      <c r="K82" s="19" t="e">
        <f ca="1">$E82*'Total CH4 prod CO2 Inj'!G80+$F82*'Total CH4 prod CO2 Inj'!X80-'Inj sep cost'!G80-'Inj sep cost'!X80</f>
        <v>#NAME?</v>
      </c>
      <c r="L82" s="19" t="e">
        <f ca="1">$E82*'Total CH4 prod CO2 Inj'!H80+$F82*'Total CH4 prod CO2 Inj'!Y80-'Inj sep cost'!H80-'Inj sep cost'!Y80</f>
        <v>#NAME?</v>
      </c>
      <c r="M82" s="19" t="e">
        <f ca="1">$E82*'Total CH4 prod CO2 Inj'!I80+$F82*'Total CH4 prod CO2 Inj'!Z80-'Inj sep cost'!I80-'Inj sep cost'!Z80</f>
        <v>#NAME?</v>
      </c>
      <c r="N82" s="19" t="e">
        <f ca="1">$E82*'Total CH4 prod CO2 Inj'!J80+$F82*'Total CH4 prod CO2 Inj'!AA80-'Inj sep cost'!J80-'Inj sep cost'!AA80</f>
        <v>#NAME?</v>
      </c>
      <c r="O82" s="19" t="e">
        <f ca="1">$E82*'Total CH4 prod CO2 Inj'!K80+$F82*'Total CH4 prod CO2 Inj'!AB80-'Inj sep cost'!K80-'Inj sep cost'!AB80</f>
        <v>#NAME?</v>
      </c>
      <c r="P82" s="19" t="e">
        <f ca="1">$E82*'Total CH4 prod CO2 Inj'!L80+$F82*'Total CH4 prod CO2 Inj'!AC80-'Inj sep cost'!L80-'Inj sep cost'!AC80</f>
        <v>#NAME?</v>
      </c>
      <c r="Q82" s="19" t="e">
        <f ca="1">$E82*'Total CH4 prod CO2 Inj'!M80+$F82*'Total CH4 prod CO2 Inj'!AD80-'Inj sep cost'!M80-'Inj sep cost'!AD80</f>
        <v>#NAME?</v>
      </c>
      <c r="R82" s="19" t="e">
        <f ca="1">$E82*'Total CH4 prod CO2 Inj'!N80+$F82*'Total CH4 prod CO2 Inj'!AE80-'Inj sep cost'!N80-'Inj sep cost'!AE80</f>
        <v>#NAME?</v>
      </c>
      <c r="S82" s="19" t="e">
        <f ca="1">$E82*'Total CH4 prod CO2 Inj'!O80+$F82*'Total CH4 prod CO2 Inj'!AF80-'Inj sep cost'!O80-'Inj sep cost'!AF80</f>
        <v>#NAME?</v>
      </c>
      <c r="T82" s="19" t="e">
        <f ca="1">$E82*'Total CH4 prod CO2 Inj'!P80+$F82*'Total CH4 prod CO2 Inj'!AG80-'Inj sep cost'!P80-'Inj sep cost'!AG80</f>
        <v>#NAME?</v>
      </c>
      <c r="U82" s="19" t="e">
        <f ca="1">$E82*'Total CH4 prod CO2 Inj'!Q80+$F82*'Total CH4 prod CO2 Inj'!AH80-'Inj sep cost'!Q80-'Inj sep cost'!AH80</f>
        <v>#NAME?</v>
      </c>
    </row>
    <row r="83" spans="2:21" x14ac:dyDescent="0.45">
      <c r="B83">
        <v>77</v>
      </c>
      <c r="C83" t="e">
        <f ca="1">_xll.RiskNormal($D$2,$E$2)</f>
        <v>#NAME?</v>
      </c>
      <c r="D83" t="e">
        <f ca="1">_xll.RiskNormal($D$3,$E$3)</f>
        <v>#NAME?</v>
      </c>
      <c r="E83" s="17" t="e">
        <f t="shared" ca="1" si="2"/>
        <v>#NAME?</v>
      </c>
      <c r="F83" s="17" t="e">
        <f t="shared" ca="1" si="3"/>
        <v>#NAME?</v>
      </c>
      <c r="G83" s="19" t="e">
        <f ca="1">$E83*'Total CH4 prod CO2 Inj'!C81+$F83*'Total CH4 prod CO2 Inj'!T81-'Inj sep cost'!C81-'Inj sep cost'!T81</f>
        <v>#NAME?</v>
      </c>
      <c r="H83" s="19" t="e">
        <f ca="1">$E83*'Total CH4 prod CO2 Inj'!D81+$F83*'Total CH4 prod CO2 Inj'!U81-'Inj sep cost'!D81-'Inj sep cost'!U81</f>
        <v>#NAME?</v>
      </c>
      <c r="I83" s="19" t="e">
        <f ca="1">$E83*'Total CH4 prod CO2 Inj'!E81+$F83*'Total CH4 prod CO2 Inj'!V81-'Inj sep cost'!E81-'Inj sep cost'!V81</f>
        <v>#NAME?</v>
      </c>
      <c r="J83" s="19" t="e">
        <f ca="1">$E83*'Total CH4 prod CO2 Inj'!F81+$F83*'Total CH4 prod CO2 Inj'!W81-'Inj sep cost'!F81-'Inj sep cost'!W81</f>
        <v>#NAME?</v>
      </c>
      <c r="K83" s="19" t="e">
        <f ca="1">$E83*'Total CH4 prod CO2 Inj'!G81+$F83*'Total CH4 prod CO2 Inj'!X81-'Inj sep cost'!G81-'Inj sep cost'!X81</f>
        <v>#NAME?</v>
      </c>
      <c r="L83" s="19" t="e">
        <f ca="1">$E83*'Total CH4 prod CO2 Inj'!H81+$F83*'Total CH4 prod CO2 Inj'!Y81-'Inj sep cost'!H81-'Inj sep cost'!Y81</f>
        <v>#NAME?</v>
      </c>
      <c r="M83" s="19" t="e">
        <f ca="1">$E83*'Total CH4 prod CO2 Inj'!I81+$F83*'Total CH4 prod CO2 Inj'!Z81-'Inj sep cost'!I81-'Inj sep cost'!Z81</f>
        <v>#NAME?</v>
      </c>
      <c r="N83" s="19" t="e">
        <f ca="1">$E83*'Total CH4 prod CO2 Inj'!J81+$F83*'Total CH4 prod CO2 Inj'!AA81-'Inj sep cost'!J81-'Inj sep cost'!AA81</f>
        <v>#NAME?</v>
      </c>
      <c r="O83" s="19" t="e">
        <f ca="1">$E83*'Total CH4 prod CO2 Inj'!K81+$F83*'Total CH4 prod CO2 Inj'!AB81-'Inj sep cost'!K81-'Inj sep cost'!AB81</f>
        <v>#NAME?</v>
      </c>
      <c r="P83" s="19" t="e">
        <f ca="1">$E83*'Total CH4 prod CO2 Inj'!L81+$F83*'Total CH4 prod CO2 Inj'!AC81-'Inj sep cost'!L81-'Inj sep cost'!AC81</f>
        <v>#NAME?</v>
      </c>
      <c r="Q83" s="19" t="e">
        <f ca="1">$E83*'Total CH4 prod CO2 Inj'!M81+$F83*'Total CH4 prod CO2 Inj'!AD81-'Inj sep cost'!M81-'Inj sep cost'!AD81</f>
        <v>#NAME?</v>
      </c>
      <c r="R83" s="19" t="e">
        <f ca="1">$E83*'Total CH4 prod CO2 Inj'!N81+$F83*'Total CH4 prod CO2 Inj'!AE81-'Inj sep cost'!N81-'Inj sep cost'!AE81</f>
        <v>#NAME?</v>
      </c>
      <c r="S83" s="19" t="e">
        <f ca="1">$E83*'Total CH4 prod CO2 Inj'!O81+$F83*'Total CH4 prod CO2 Inj'!AF81-'Inj sep cost'!O81-'Inj sep cost'!AF81</f>
        <v>#NAME?</v>
      </c>
      <c r="T83" s="19" t="e">
        <f ca="1">$E83*'Total CH4 prod CO2 Inj'!P81+$F83*'Total CH4 prod CO2 Inj'!AG81-'Inj sep cost'!P81-'Inj sep cost'!AG81</f>
        <v>#NAME?</v>
      </c>
      <c r="U83" s="19" t="e">
        <f ca="1">$E83*'Total CH4 prod CO2 Inj'!Q81+$F83*'Total CH4 prod CO2 Inj'!AH81-'Inj sep cost'!Q81-'Inj sep cost'!AH81</f>
        <v>#NAME?</v>
      </c>
    </row>
    <row r="84" spans="2:21" x14ac:dyDescent="0.45">
      <c r="B84">
        <v>78</v>
      </c>
      <c r="C84" t="e">
        <f ca="1">_xll.RiskNormal($D$2,$E$2)</f>
        <v>#NAME?</v>
      </c>
      <c r="D84" t="e">
        <f ca="1">_xll.RiskNormal($D$3,$E$3)</f>
        <v>#NAME?</v>
      </c>
      <c r="E84" s="17" t="e">
        <f t="shared" ca="1" si="2"/>
        <v>#NAME?</v>
      </c>
      <c r="F84" s="17" t="e">
        <f t="shared" ca="1" si="3"/>
        <v>#NAME?</v>
      </c>
      <c r="G84" s="19" t="e">
        <f ca="1">$E84*'Total CH4 prod CO2 Inj'!C82+$F84*'Total CH4 prod CO2 Inj'!T82-'Inj sep cost'!C82-'Inj sep cost'!T82</f>
        <v>#NAME?</v>
      </c>
      <c r="H84" s="19" t="e">
        <f ca="1">$E84*'Total CH4 prod CO2 Inj'!D82+$F84*'Total CH4 prod CO2 Inj'!U82-'Inj sep cost'!D82-'Inj sep cost'!U82</f>
        <v>#NAME?</v>
      </c>
      <c r="I84" s="19" t="e">
        <f ca="1">$E84*'Total CH4 prod CO2 Inj'!E82+$F84*'Total CH4 prod CO2 Inj'!V82-'Inj sep cost'!E82-'Inj sep cost'!V82</f>
        <v>#NAME?</v>
      </c>
      <c r="J84" s="19" t="e">
        <f ca="1">$E84*'Total CH4 prod CO2 Inj'!F82+$F84*'Total CH4 prod CO2 Inj'!W82-'Inj sep cost'!F82-'Inj sep cost'!W82</f>
        <v>#NAME?</v>
      </c>
      <c r="K84" s="19" t="e">
        <f ca="1">$E84*'Total CH4 prod CO2 Inj'!G82+$F84*'Total CH4 prod CO2 Inj'!X82-'Inj sep cost'!G82-'Inj sep cost'!X82</f>
        <v>#NAME?</v>
      </c>
      <c r="L84" s="19" t="e">
        <f ca="1">$E84*'Total CH4 prod CO2 Inj'!H82+$F84*'Total CH4 prod CO2 Inj'!Y82-'Inj sep cost'!H82-'Inj sep cost'!Y82</f>
        <v>#NAME?</v>
      </c>
      <c r="M84" s="19" t="e">
        <f ca="1">$E84*'Total CH4 prod CO2 Inj'!I82+$F84*'Total CH4 prod CO2 Inj'!Z82-'Inj sep cost'!I82-'Inj sep cost'!Z82</f>
        <v>#NAME?</v>
      </c>
      <c r="N84" s="19" t="e">
        <f ca="1">$E84*'Total CH4 prod CO2 Inj'!J82+$F84*'Total CH4 prod CO2 Inj'!AA82-'Inj sep cost'!J82-'Inj sep cost'!AA82</f>
        <v>#NAME?</v>
      </c>
      <c r="O84" s="19" t="e">
        <f ca="1">$E84*'Total CH4 prod CO2 Inj'!K82+$F84*'Total CH4 prod CO2 Inj'!AB82-'Inj sep cost'!K82-'Inj sep cost'!AB82</f>
        <v>#NAME?</v>
      </c>
      <c r="P84" s="19" t="e">
        <f ca="1">$E84*'Total CH4 prod CO2 Inj'!L82+$F84*'Total CH4 prod CO2 Inj'!AC82-'Inj sep cost'!L82-'Inj sep cost'!AC82</f>
        <v>#NAME?</v>
      </c>
      <c r="Q84" s="19" t="e">
        <f ca="1">$E84*'Total CH4 prod CO2 Inj'!M82+$F84*'Total CH4 prod CO2 Inj'!AD82-'Inj sep cost'!M82-'Inj sep cost'!AD82</f>
        <v>#NAME?</v>
      </c>
      <c r="R84" s="19" t="e">
        <f ca="1">$E84*'Total CH4 prod CO2 Inj'!N82+$F84*'Total CH4 prod CO2 Inj'!AE82-'Inj sep cost'!N82-'Inj sep cost'!AE82</f>
        <v>#NAME?</v>
      </c>
      <c r="S84" s="19" t="e">
        <f ca="1">$E84*'Total CH4 prod CO2 Inj'!O82+$F84*'Total CH4 prod CO2 Inj'!AF82-'Inj sep cost'!O82-'Inj sep cost'!AF82</f>
        <v>#NAME?</v>
      </c>
      <c r="T84" s="19" t="e">
        <f ca="1">$E84*'Total CH4 prod CO2 Inj'!P82+$F84*'Total CH4 prod CO2 Inj'!AG82-'Inj sep cost'!P82-'Inj sep cost'!AG82</f>
        <v>#NAME?</v>
      </c>
      <c r="U84" s="19" t="e">
        <f ca="1">$E84*'Total CH4 prod CO2 Inj'!Q82+$F84*'Total CH4 prod CO2 Inj'!AH82-'Inj sep cost'!Q82-'Inj sep cost'!AH82</f>
        <v>#NAME?</v>
      </c>
    </row>
    <row r="85" spans="2:21" x14ac:dyDescent="0.45">
      <c r="B85">
        <v>79</v>
      </c>
      <c r="C85" t="e">
        <f ca="1">_xll.RiskNormal($D$2,$E$2)</f>
        <v>#NAME?</v>
      </c>
      <c r="D85" t="e">
        <f ca="1">_xll.RiskNormal($D$3,$E$3)</f>
        <v>#NAME?</v>
      </c>
      <c r="E85" s="17" t="e">
        <f t="shared" ca="1" si="2"/>
        <v>#NAME?</v>
      </c>
      <c r="F85" s="17" t="e">
        <f t="shared" ca="1" si="3"/>
        <v>#NAME?</v>
      </c>
      <c r="G85" s="19" t="e">
        <f ca="1">$E85*'Total CH4 prod CO2 Inj'!C83+$F85*'Total CH4 prod CO2 Inj'!T83-'Inj sep cost'!C83-'Inj sep cost'!T83</f>
        <v>#NAME?</v>
      </c>
      <c r="H85" s="19" t="e">
        <f ca="1">$E85*'Total CH4 prod CO2 Inj'!D83+$F85*'Total CH4 prod CO2 Inj'!U83-'Inj sep cost'!D83-'Inj sep cost'!U83</f>
        <v>#NAME?</v>
      </c>
      <c r="I85" s="19" t="e">
        <f ca="1">$E85*'Total CH4 prod CO2 Inj'!E83+$F85*'Total CH4 prod CO2 Inj'!V83-'Inj sep cost'!E83-'Inj sep cost'!V83</f>
        <v>#NAME?</v>
      </c>
      <c r="J85" s="19" t="e">
        <f ca="1">$E85*'Total CH4 prod CO2 Inj'!F83+$F85*'Total CH4 prod CO2 Inj'!W83-'Inj sep cost'!F83-'Inj sep cost'!W83</f>
        <v>#NAME?</v>
      </c>
      <c r="K85" s="19" t="e">
        <f ca="1">$E85*'Total CH4 prod CO2 Inj'!G83+$F85*'Total CH4 prod CO2 Inj'!X83-'Inj sep cost'!G83-'Inj sep cost'!X83</f>
        <v>#NAME?</v>
      </c>
      <c r="L85" s="19" t="e">
        <f ca="1">$E85*'Total CH4 prod CO2 Inj'!H83+$F85*'Total CH4 prod CO2 Inj'!Y83-'Inj sep cost'!H83-'Inj sep cost'!Y83</f>
        <v>#NAME?</v>
      </c>
      <c r="M85" s="19" t="e">
        <f ca="1">$E85*'Total CH4 prod CO2 Inj'!I83+$F85*'Total CH4 prod CO2 Inj'!Z83-'Inj sep cost'!I83-'Inj sep cost'!Z83</f>
        <v>#NAME?</v>
      </c>
      <c r="N85" s="19" t="e">
        <f ca="1">$E85*'Total CH4 prod CO2 Inj'!J83+$F85*'Total CH4 prod CO2 Inj'!AA83-'Inj sep cost'!J83-'Inj sep cost'!AA83</f>
        <v>#NAME?</v>
      </c>
      <c r="O85" s="19" t="e">
        <f ca="1">$E85*'Total CH4 prod CO2 Inj'!K83+$F85*'Total CH4 prod CO2 Inj'!AB83-'Inj sep cost'!K83-'Inj sep cost'!AB83</f>
        <v>#NAME?</v>
      </c>
      <c r="P85" s="19" t="e">
        <f ca="1">$E85*'Total CH4 prod CO2 Inj'!L83+$F85*'Total CH4 prod CO2 Inj'!AC83-'Inj sep cost'!L83-'Inj sep cost'!AC83</f>
        <v>#NAME?</v>
      </c>
      <c r="Q85" s="19" t="e">
        <f ca="1">$E85*'Total CH4 prod CO2 Inj'!M83+$F85*'Total CH4 prod CO2 Inj'!AD83-'Inj sep cost'!M83-'Inj sep cost'!AD83</f>
        <v>#NAME?</v>
      </c>
      <c r="R85" s="19" t="e">
        <f ca="1">$E85*'Total CH4 prod CO2 Inj'!N83+$F85*'Total CH4 prod CO2 Inj'!AE83-'Inj sep cost'!N83-'Inj sep cost'!AE83</f>
        <v>#NAME?</v>
      </c>
      <c r="S85" s="19" t="e">
        <f ca="1">$E85*'Total CH4 prod CO2 Inj'!O83+$F85*'Total CH4 prod CO2 Inj'!AF83-'Inj sep cost'!O83-'Inj sep cost'!AF83</f>
        <v>#NAME?</v>
      </c>
      <c r="T85" s="19" t="e">
        <f ca="1">$E85*'Total CH4 prod CO2 Inj'!P83+$F85*'Total CH4 prod CO2 Inj'!AG83-'Inj sep cost'!P83-'Inj sep cost'!AG83</f>
        <v>#NAME?</v>
      </c>
      <c r="U85" s="19" t="e">
        <f ca="1">$E85*'Total CH4 prod CO2 Inj'!Q83+$F85*'Total CH4 prod CO2 Inj'!AH83-'Inj sep cost'!Q83-'Inj sep cost'!AH83</f>
        <v>#NAME?</v>
      </c>
    </row>
    <row r="86" spans="2:21" x14ac:dyDescent="0.45">
      <c r="B86">
        <v>80</v>
      </c>
      <c r="C86" t="e">
        <f ca="1">_xll.RiskNormal($D$2,$E$2)</f>
        <v>#NAME?</v>
      </c>
      <c r="D86" t="e">
        <f ca="1">_xll.RiskNormal($D$3,$E$3)</f>
        <v>#NAME?</v>
      </c>
      <c r="E86" s="17" t="e">
        <f t="shared" ca="1" si="2"/>
        <v>#NAME?</v>
      </c>
      <c r="F86" s="17" t="e">
        <f t="shared" ca="1" si="3"/>
        <v>#NAME?</v>
      </c>
      <c r="G86" s="19" t="e">
        <f ca="1">$E86*'Total CH4 prod CO2 Inj'!C84+$F86*'Total CH4 prod CO2 Inj'!T84-'Inj sep cost'!C84-'Inj sep cost'!T84</f>
        <v>#NAME?</v>
      </c>
      <c r="H86" s="19" t="e">
        <f ca="1">$E86*'Total CH4 prod CO2 Inj'!D84+$F86*'Total CH4 prod CO2 Inj'!U84-'Inj sep cost'!D84-'Inj sep cost'!U84</f>
        <v>#NAME?</v>
      </c>
      <c r="I86" s="19" t="e">
        <f ca="1">$E86*'Total CH4 prod CO2 Inj'!E84+$F86*'Total CH4 prod CO2 Inj'!V84-'Inj sep cost'!E84-'Inj sep cost'!V84</f>
        <v>#NAME?</v>
      </c>
      <c r="J86" s="19" t="e">
        <f ca="1">$E86*'Total CH4 prod CO2 Inj'!F84+$F86*'Total CH4 prod CO2 Inj'!W84-'Inj sep cost'!F84-'Inj sep cost'!W84</f>
        <v>#NAME?</v>
      </c>
      <c r="K86" s="19" t="e">
        <f ca="1">$E86*'Total CH4 prod CO2 Inj'!G84+$F86*'Total CH4 prod CO2 Inj'!X84-'Inj sep cost'!G84-'Inj sep cost'!X84</f>
        <v>#NAME?</v>
      </c>
      <c r="L86" s="19" t="e">
        <f ca="1">$E86*'Total CH4 prod CO2 Inj'!H84+$F86*'Total CH4 prod CO2 Inj'!Y84-'Inj sep cost'!H84-'Inj sep cost'!Y84</f>
        <v>#NAME?</v>
      </c>
      <c r="M86" s="19" t="e">
        <f ca="1">$E86*'Total CH4 prod CO2 Inj'!I84+$F86*'Total CH4 prod CO2 Inj'!Z84-'Inj sep cost'!I84-'Inj sep cost'!Z84</f>
        <v>#NAME?</v>
      </c>
      <c r="N86" s="19" t="e">
        <f ca="1">$E86*'Total CH4 prod CO2 Inj'!J84+$F86*'Total CH4 prod CO2 Inj'!AA84-'Inj sep cost'!J84-'Inj sep cost'!AA84</f>
        <v>#NAME?</v>
      </c>
      <c r="O86" s="19" t="e">
        <f ca="1">$E86*'Total CH4 prod CO2 Inj'!K84+$F86*'Total CH4 prod CO2 Inj'!AB84-'Inj sep cost'!K84-'Inj sep cost'!AB84</f>
        <v>#NAME?</v>
      </c>
      <c r="P86" s="19" t="e">
        <f ca="1">$E86*'Total CH4 prod CO2 Inj'!L84+$F86*'Total CH4 prod CO2 Inj'!AC84-'Inj sep cost'!L84-'Inj sep cost'!AC84</f>
        <v>#NAME?</v>
      </c>
      <c r="Q86" s="19" t="e">
        <f ca="1">$E86*'Total CH4 prod CO2 Inj'!M84+$F86*'Total CH4 prod CO2 Inj'!AD84-'Inj sep cost'!M84-'Inj sep cost'!AD84</f>
        <v>#NAME?</v>
      </c>
      <c r="R86" s="19" t="e">
        <f ca="1">$E86*'Total CH4 prod CO2 Inj'!N84+$F86*'Total CH4 prod CO2 Inj'!AE84-'Inj sep cost'!N84-'Inj sep cost'!AE84</f>
        <v>#NAME?</v>
      </c>
      <c r="S86" s="19" t="e">
        <f ca="1">$E86*'Total CH4 prod CO2 Inj'!O84+$F86*'Total CH4 prod CO2 Inj'!AF84-'Inj sep cost'!O84-'Inj sep cost'!AF84</f>
        <v>#NAME?</v>
      </c>
      <c r="T86" s="19" t="e">
        <f ca="1">$E86*'Total CH4 prod CO2 Inj'!P84+$F86*'Total CH4 prod CO2 Inj'!AG84-'Inj sep cost'!P84-'Inj sep cost'!AG84</f>
        <v>#NAME?</v>
      </c>
      <c r="U86" s="19" t="e">
        <f ca="1">$E86*'Total CH4 prod CO2 Inj'!Q84+$F86*'Total CH4 prod CO2 Inj'!AH84-'Inj sep cost'!Q84-'Inj sep cost'!AH84</f>
        <v>#NAME?</v>
      </c>
    </row>
    <row r="87" spans="2:21" x14ac:dyDescent="0.45">
      <c r="B87">
        <v>81</v>
      </c>
      <c r="C87" t="e">
        <f ca="1">_xll.RiskNormal($D$2,$E$2)</f>
        <v>#NAME?</v>
      </c>
      <c r="D87" t="e">
        <f ca="1">_xll.RiskNormal($D$3,$E$3)</f>
        <v>#NAME?</v>
      </c>
      <c r="E87" s="17" t="e">
        <f t="shared" ca="1" si="2"/>
        <v>#NAME?</v>
      </c>
      <c r="F87" s="17" t="e">
        <f t="shared" ca="1" si="3"/>
        <v>#NAME?</v>
      </c>
      <c r="G87" s="19" t="e">
        <f ca="1">$E87*'Total CH4 prod CO2 Inj'!C85+$F87*'Total CH4 prod CO2 Inj'!T85-'Inj sep cost'!C85-'Inj sep cost'!T85</f>
        <v>#NAME?</v>
      </c>
      <c r="H87" s="19" t="e">
        <f ca="1">$E87*'Total CH4 prod CO2 Inj'!D85+$F87*'Total CH4 prod CO2 Inj'!U85-'Inj sep cost'!D85-'Inj sep cost'!U85</f>
        <v>#NAME?</v>
      </c>
      <c r="I87" s="19" t="e">
        <f ca="1">$E87*'Total CH4 prod CO2 Inj'!E85+$F87*'Total CH4 prod CO2 Inj'!V85-'Inj sep cost'!E85-'Inj sep cost'!V85</f>
        <v>#NAME?</v>
      </c>
      <c r="J87" s="19" t="e">
        <f ca="1">$E87*'Total CH4 prod CO2 Inj'!F85+$F87*'Total CH4 prod CO2 Inj'!W85-'Inj sep cost'!F85-'Inj sep cost'!W85</f>
        <v>#NAME?</v>
      </c>
      <c r="K87" s="19" t="e">
        <f ca="1">$E87*'Total CH4 prod CO2 Inj'!G85+$F87*'Total CH4 prod CO2 Inj'!X85-'Inj sep cost'!G85-'Inj sep cost'!X85</f>
        <v>#NAME?</v>
      </c>
      <c r="L87" s="19" t="e">
        <f ca="1">$E87*'Total CH4 prod CO2 Inj'!H85+$F87*'Total CH4 prod CO2 Inj'!Y85-'Inj sep cost'!H85-'Inj sep cost'!Y85</f>
        <v>#NAME?</v>
      </c>
      <c r="M87" s="19" t="e">
        <f ca="1">$E87*'Total CH4 prod CO2 Inj'!I85+$F87*'Total CH4 prod CO2 Inj'!Z85-'Inj sep cost'!I85-'Inj sep cost'!Z85</f>
        <v>#NAME?</v>
      </c>
      <c r="N87" s="19" t="e">
        <f ca="1">$E87*'Total CH4 prod CO2 Inj'!J85+$F87*'Total CH4 prod CO2 Inj'!AA85-'Inj sep cost'!J85-'Inj sep cost'!AA85</f>
        <v>#NAME?</v>
      </c>
      <c r="O87" s="19" t="e">
        <f ca="1">$E87*'Total CH4 prod CO2 Inj'!K85+$F87*'Total CH4 prod CO2 Inj'!AB85-'Inj sep cost'!K85-'Inj sep cost'!AB85</f>
        <v>#NAME?</v>
      </c>
      <c r="P87" s="19" t="e">
        <f ca="1">$E87*'Total CH4 prod CO2 Inj'!L85+$F87*'Total CH4 prod CO2 Inj'!AC85-'Inj sep cost'!L85-'Inj sep cost'!AC85</f>
        <v>#NAME?</v>
      </c>
      <c r="Q87" s="19" t="e">
        <f ca="1">$E87*'Total CH4 prod CO2 Inj'!M85+$F87*'Total CH4 prod CO2 Inj'!AD85-'Inj sep cost'!M85-'Inj sep cost'!AD85</f>
        <v>#NAME?</v>
      </c>
      <c r="R87" s="19" t="e">
        <f ca="1">$E87*'Total CH4 prod CO2 Inj'!N85+$F87*'Total CH4 prod CO2 Inj'!AE85-'Inj sep cost'!N85-'Inj sep cost'!AE85</f>
        <v>#NAME?</v>
      </c>
      <c r="S87" s="19" t="e">
        <f ca="1">$E87*'Total CH4 prod CO2 Inj'!O85+$F87*'Total CH4 prod CO2 Inj'!AF85-'Inj sep cost'!O85-'Inj sep cost'!AF85</f>
        <v>#NAME?</v>
      </c>
      <c r="T87" s="19" t="e">
        <f ca="1">$E87*'Total CH4 prod CO2 Inj'!P85+$F87*'Total CH4 prod CO2 Inj'!AG85-'Inj sep cost'!P85-'Inj sep cost'!AG85</f>
        <v>#NAME?</v>
      </c>
      <c r="U87" s="19" t="e">
        <f ca="1">$E87*'Total CH4 prod CO2 Inj'!Q85+$F87*'Total CH4 prod CO2 Inj'!AH85-'Inj sep cost'!Q85-'Inj sep cost'!AH85</f>
        <v>#NAME?</v>
      </c>
    </row>
    <row r="88" spans="2:21" x14ac:dyDescent="0.45">
      <c r="B88">
        <v>82</v>
      </c>
      <c r="C88" t="e">
        <f ca="1">_xll.RiskNormal($D$2,$E$2)</f>
        <v>#NAME?</v>
      </c>
      <c r="D88" t="e">
        <f ca="1">_xll.RiskNormal($D$3,$E$3)</f>
        <v>#NAME?</v>
      </c>
      <c r="E88" s="17" t="e">
        <f t="shared" ca="1" si="2"/>
        <v>#NAME?</v>
      </c>
      <c r="F88" s="17" t="e">
        <f t="shared" ca="1" si="3"/>
        <v>#NAME?</v>
      </c>
      <c r="G88" s="19" t="e">
        <f ca="1">$E88*'Total CH4 prod CO2 Inj'!C86+$F88*'Total CH4 prod CO2 Inj'!T86-'Inj sep cost'!C86-'Inj sep cost'!T86</f>
        <v>#NAME?</v>
      </c>
      <c r="H88" s="19" t="e">
        <f ca="1">$E88*'Total CH4 prod CO2 Inj'!D86+$F88*'Total CH4 prod CO2 Inj'!U86-'Inj sep cost'!D86-'Inj sep cost'!U86</f>
        <v>#NAME?</v>
      </c>
      <c r="I88" s="19" t="e">
        <f ca="1">$E88*'Total CH4 prod CO2 Inj'!E86+$F88*'Total CH4 prod CO2 Inj'!V86-'Inj sep cost'!E86-'Inj sep cost'!V86</f>
        <v>#NAME?</v>
      </c>
      <c r="J88" s="19" t="e">
        <f ca="1">$E88*'Total CH4 prod CO2 Inj'!F86+$F88*'Total CH4 prod CO2 Inj'!W86-'Inj sep cost'!F86-'Inj sep cost'!W86</f>
        <v>#NAME?</v>
      </c>
      <c r="K88" s="19" t="e">
        <f ca="1">$E88*'Total CH4 prod CO2 Inj'!G86+$F88*'Total CH4 prod CO2 Inj'!X86-'Inj sep cost'!G86-'Inj sep cost'!X86</f>
        <v>#NAME?</v>
      </c>
      <c r="L88" s="19" t="e">
        <f ca="1">$E88*'Total CH4 prod CO2 Inj'!H86+$F88*'Total CH4 prod CO2 Inj'!Y86-'Inj sep cost'!H86-'Inj sep cost'!Y86</f>
        <v>#NAME?</v>
      </c>
      <c r="M88" s="19" t="e">
        <f ca="1">$E88*'Total CH4 prod CO2 Inj'!I86+$F88*'Total CH4 prod CO2 Inj'!Z86-'Inj sep cost'!I86-'Inj sep cost'!Z86</f>
        <v>#NAME?</v>
      </c>
      <c r="N88" s="19" t="e">
        <f ca="1">$E88*'Total CH4 prod CO2 Inj'!J86+$F88*'Total CH4 prod CO2 Inj'!AA86-'Inj sep cost'!J86-'Inj sep cost'!AA86</f>
        <v>#NAME?</v>
      </c>
      <c r="O88" s="19" t="e">
        <f ca="1">$E88*'Total CH4 prod CO2 Inj'!K86+$F88*'Total CH4 prod CO2 Inj'!AB86-'Inj sep cost'!K86-'Inj sep cost'!AB86</f>
        <v>#NAME?</v>
      </c>
      <c r="P88" s="19" t="e">
        <f ca="1">$E88*'Total CH4 prod CO2 Inj'!L86+$F88*'Total CH4 prod CO2 Inj'!AC86-'Inj sep cost'!L86-'Inj sep cost'!AC86</f>
        <v>#NAME?</v>
      </c>
      <c r="Q88" s="19" t="e">
        <f ca="1">$E88*'Total CH4 prod CO2 Inj'!M86+$F88*'Total CH4 prod CO2 Inj'!AD86-'Inj sep cost'!M86-'Inj sep cost'!AD86</f>
        <v>#NAME?</v>
      </c>
      <c r="R88" s="19" t="e">
        <f ca="1">$E88*'Total CH4 prod CO2 Inj'!N86+$F88*'Total CH4 prod CO2 Inj'!AE86-'Inj sep cost'!N86-'Inj sep cost'!AE86</f>
        <v>#NAME?</v>
      </c>
      <c r="S88" s="19" t="e">
        <f ca="1">$E88*'Total CH4 prod CO2 Inj'!O86+$F88*'Total CH4 prod CO2 Inj'!AF86-'Inj sep cost'!O86-'Inj sep cost'!AF86</f>
        <v>#NAME?</v>
      </c>
      <c r="T88" s="19" t="e">
        <f ca="1">$E88*'Total CH4 prod CO2 Inj'!P86+$F88*'Total CH4 prod CO2 Inj'!AG86-'Inj sep cost'!P86-'Inj sep cost'!AG86</f>
        <v>#NAME?</v>
      </c>
      <c r="U88" s="19" t="e">
        <f ca="1">$E88*'Total CH4 prod CO2 Inj'!Q86+$F88*'Total CH4 prod CO2 Inj'!AH86-'Inj sep cost'!Q86-'Inj sep cost'!AH86</f>
        <v>#NAME?</v>
      </c>
    </row>
    <row r="89" spans="2:21" x14ac:dyDescent="0.45">
      <c r="B89">
        <v>83</v>
      </c>
      <c r="C89" t="e">
        <f ca="1">_xll.RiskNormal($D$2,$E$2)</f>
        <v>#NAME?</v>
      </c>
      <c r="D89" t="e">
        <f ca="1">_xll.RiskNormal($D$3,$E$3)</f>
        <v>#NAME?</v>
      </c>
      <c r="E89" s="17" t="e">
        <f t="shared" ca="1" si="2"/>
        <v>#NAME?</v>
      </c>
      <c r="F89" s="17" t="e">
        <f t="shared" ca="1" si="3"/>
        <v>#NAME?</v>
      </c>
      <c r="G89" s="19" t="e">
        <f ca="1">$E89*'Total CH4 prod CO2 Inj'!C87+$F89*'Total CH4 prod CO2 Inj'!T87-'Inj sep cost'!C87-'Inj sep cost'!T87</f>
        <v>#NAME?</v>
      </c>
      <c r="H89" s="19" t="e">
        <f ca="1">$E89*'Total CH4 prod CO2 Inj'!D87+$F89*'Total CH4 prod CO2 Inj'!U87-'Inj sep cost'!D87-'Inj sep cost'!U87</f>
        <v>#NAME?</v>
      </c>
      <c r="I89" s="19" t="e">
        <f ca="1">$E89*'Total CH4 prod CO2 Inj'!E87+$F89*'Total CH4 prod CO2 Inj'!V87-'Inj sep cost'!E87-'Inj sep cost'!V87</f>
        <v>#NAME?</v>
      </c>
      <c r="J89" s="19" t="e">
        <f ca="1">$E89*'Total CH4 prod CO2 Inj'!F87+$F89*'Total CH4 prod CO2 Inj'!W87-'Inj sep cost'!F87-'Inj sep cost'!W87</f>
        <v>#NAME?</v>
      </c>
      <c r="K89" s="19" t="e">
        <f ca="1">$E89*'Total CH4 prod CO2 Inj'!G87+$F89*'Total CH4 prod CO2 Inj'!X87-'Inj sep cost'!G87-'Inj sep cost'!X87</f>
        <v>#NAME?</v>
      </c>
      <c r="L89" s="19" t="e">
        <f ca="1">$E89*'Total CH4 prod CO2 Inj'!H87+$F89*'Total CH4 prod CO2 Inj'!Y87-'Inj sep cost'!H87-'Inj sep cost'!Y87</f>
        <v>#NAME?</v>
      </c>
      <c r="M89" s="19" t="e">
        <f ca="1">$E89*'Total CH4 prod CO2 Inj'!I87+$F89*'Total CH4 prod CO2 Inj'!Z87-'Inj sep cost'!I87-'Inj sep cost'!Z87</f>
        <v>#NAME?</v>
      </c>
      <c r="N89" s="19" t="e">
        <f ca="1">$E89*'Total CH4 prod CO2 Inj'!J87+$F89*'Total CH4 prod CO2 Inj'!AA87-'Inj sep cost'!J87-'Inj sep cost'!AA87</f>
        <v>#NAME?</v>
      </c>
      <c r="O89" s="19" t="e">
        <f ca="1">$E89*'Total CH4 prod CO2 Inj'!K87+$F89*'Total CH4 prod CO2 Inj'!AB87-'Inj sep cost'!K87-'Inj sep cost'!AB87</f>
        <v>#NAME?</v>
      </c>
      <c r="P89" s="19" t="e">
        <f ca="1">$E89*'Total CH4 prod CO2 Inj'!L87+$F89*'Total CH4 prod CO2 Inj'!AC87-'Inj sep cost'!L87-'Inj sep cost'!AC87</f>
        <v>#NAME?</v>
      </c>
      <c r="Q89" s="19" t="e">
        <f ca="1">$E89*'Total CH4 prod CO2 Inj'!M87+$F89*'Total CH4 prod CO2 Inj'!AD87-'Inj sep cost'!M87-'Inj sep cost'!AD87</f>
        <v>#NAME?</v>
      </c>
      <c r="R89" s="19" t="e">
        <f ca="1">$E89*'Total CH4 prod CO2 Inj'!N87+$F89*'Total CH4 prod CO2 Inj'!AE87-'Inj sep cost'!N87-'Inj sep cost'!AE87</f>
        <v>#NAME?</v>
      </c>
      <c r="S89" s="19" t="e">
        <f ca="1">$E89*'Total CH4 prod CO2 Inj'!O87+$F89*'Total CH4 prod CO2 Inj'!AF87-'Inj sep cost'!O87-'Inj sep cost'!AF87</f>
        <v>#NAME?</v>
      </c>
      <c r="T89" s="19" t="e">
        <f ca="1">$E89*'Total CH4 prod CO2 Inj'!P87+$F89*'Total CH4 prod CO2 Inj'!AG87-'Inj sep cost'!P87-'Inj sep cost'!AG87</f>
        <v>#NAME?</v>
      </c>
      <c r="U89" s="19" t="e">
        <f ca="1">$E89*'Total CH4 prod CO2 Inj'!Q87+$F89*'Total CH4 prod CO2 Inj'!AH87-'Inj sep cost'!Q87-'Inj sep cost'!AH87</f>
        <v>#NAME?</v>
      </c>
    </row>
    <row r="90" spans="2:21" x14ac:dyDescent="0.45">
      <c r="B90">
        <v>84</v>
      </c>
      <c r="C90" t="e">
        <f ca="1">_xll.RiskNormal($D$2,$E$2)</f>
        <v>#NAME?</v>
      </c>
      <c r="D90" t="e">
        <f ca="1">_xll.RiskNormal($D$3,$E$3)</f>
        <v>#NAME?</v>
      </c>
      <c r="E90" s="17" t="e">
        <f t="shared" ca="1" si="2"/>
        <v>#NAME?</v>
      </c>
      <c r="F90" s="17" t="e">
        <f t="shared" ca="1" si="3"/>
        <v>#NAME?</v>
      </c>
      <c r="G90" s="19" t="e">
        <f ca="1">$E90*'Total CH4 prod CO2 Inj'!C88+$F90*'Total CH4 prod CO2 Inj'!T88-'Inj sep cost'!C88-'Inj sep cost'!T88</f>
        <v>#NAME?</v>
      </c>
      <c r="H90" s="19" t="e">
        <f ca="1">$E90*'Total CH4 prod CO2 Inj'!D88+$F90*'Total CH4 prod CO2 Inj'!U88-'Inj sep cost'!D88-'Inj sep cost'!U88</f>
        <v>#NAME?</v>
      </c>
      <c r="I90" s="19" t="e">
        <f ca="1">$E90*'Total CH4 prod CO2 Inj'!E88+$F90*'Total CH4 prod CO2 Inj'!V88-'Inj sep cost'!E88-'Inj sep cost'!V88</f>
        <v>#NAME?</v>
      </c>
      <c r="J90" s="19" t="e">
        <f ca="1">$E90*'Total CH4 prod CO2 Inj'!F88+$F90*'Total CH4 prod CO2 Inj'!W88-'Inj sep cost'!F88-'Inj sep cost'!W88</f>
        <v>#NAME?</v>
      </c>
      <c r="K90" s="19" t="e">
        <f ca="1">$E90*'Total CH4 prod CO2 Inj'!G88+$F90*'Total CH4 prod CO2 Inj'!X88-'Inj sep cost'!G88-'Inj sep cost'!X88</f>
        <v>#NAME?</v>
      </c>
      <c r="L90" s="19" t="e">
        <f ca="1">$E90*'Total CH4 prod CO2 Inj'!H88+$F90*'Total CH4 prod CO2 Inj'!Y88-'Inj sep cost'!H88-'Inj sep cost'!Y88</f>
        <v>#NAME?</v>
      </c>
      <c r="M90" s="19" t="e">
        <f ca="1">$E90*'Total CH4 prod CO2 Inj'!I88+$F90*'Total CH4 prod CO2 Inj'!Z88-'Inj sep cost'!I88-'Inj sep cost'!Z88</f>
        <v>#NAME?</v>
      </c>
      <c r="N90" s="19" t="e">
        <f ca="1">$E90*'Total CH4 prod CO2 Inj'!J88+$F90*'Total CH4 prod CO2 Inj'!AA88-'Inj sep cost'!J88-'Inj sep cost'!AA88</f>
        <v>#NAME?</v>
      </c>
      <c r="O90" s="19" t="e">
        <f ca="1">$E90*'Total CH4 prod CO2 Inj'!K88+$F90*'Total CH4 prod CO2 Inj'!AB88-'Inj sep cost'!K88-'Inj sep cost'!AB88</f>
        <v>#NAME?</v>
      </c>
      <c r="P90" s="19" t="e">
        <f ca="1">$E90*'Total CH4 prod CO2 Inj'!L88+$F90*'Total CH4 prod CO2 Inj'!AC88-'Inj sep cost'!L88-'Inj sep cost'!AC88</f>
        <v>#NAME?</v>
      </c>
      <c r="Q90" s="19" t="e">
        <f ca="1">$E90*'Total CH4 prod CO2 Inj'!M88+$F90*'Total CH4 prod CO2 Inj'!AD88-'Inj sep cost'!M88-'Inj sep cost'!AD88</f>
        <v>#NAME?</v>
      </c>
      <c r="R90" s="19" t="e">
        <f ca="1">$E90*'Total CH4 prod CO2 Inj'!N88+$F90*'Total CH4 prod CO2 Inj'!AE88-'Inj sep cost'!N88-'Inj sep cost'!AE88</f>
        <v>#NAME?</v>
      </c>
      <c r="S90" s="19" t="e">
        <f ca="1">$E90*'Total CH4 prod CO2 Inj'!O88+$F90*'Total CH4 prod CO2 Inj'!AF88-'Inj sep cost'!O88-'Inj sep cost'!AF88</f>
        <v>#NAME?</v>
      </c>
      <c r="T90" s="19" t="e">
        <f ca="1">$E90*'Total CH4 prod CO2 Inj'!P88+$F90*'Total CH4 prod CO2 Inj'!AG88-'Inj sep cost'!P88-'Inj sep cost'!AG88</f>
        <v>#NAME?</v>
      </c>
      <c r="U90" s="19" t="e">
        <f ca="1">$E90*'Total CH4 prod CO2 Inj'!Q88+$F90*'Total CH4 prod CO2 Inj'!AH88-'Inj sep cost'!Q88-'Inj sep cost'!AH88</f>
        <v>#NAME?</v>
      </c>
    </row>
    <row r="91" spans="2:21" x14ac:dyDescent="0.45">
      <c r="B91">
        <v>85</v>
      </c>
      <c r="C91" t="e">
        <f ca="1">_xll.RiskNormal($D$2,$E$2)</f>
        <v>#NAME?</v>
      </c>
      <c r="D91" t="e">
        <f ca="1">_xll.RiskNormal($D$3,$E$3)</f>
        <v>#NAME?</v>
      </c>
      <c r="E91" s="17" t="e">
        <f t="shared" ca="1" si="2"/>
        <v>#NAME?</v>
      </c>
      <c r="F91" s="17" t="e">
        <f t="shared" ca="1" si="3"/>
        <v>#NAME?</v>
      </c>
      <c r="G91" s="19" t="e">
        <f ca="1">$E91*'Total CH4 prod CO2 Inj'!C89+$F91*'Total CH4 prod CO2 Inj'!T89-'Inj sep cost'!C89-'Inj sep cost'!T89</f>
        <v>#NAME?</v>
      </c>
      <c r="H91" s="19" t="e">
        <f ca="1">$E91*'Total CH4 prod CO2 Inj'!D89+$F91*'Total CH4 prod CO2 Inj'!U89-'Inj sep cost'!D89-'Inj sep cost'!U89</f>
        <v>#NAME?</v>
      </c>
      <c r="I91" s="19" t="e">
        <f ca="1">$E91*'Total CH4 prod CO2 Inj'!E89+$F91*'Total CH4 prod CO2 Inj'!V89-'Inj sep cost'!E89-'Inj sep cost'!V89</f>
        <v>#NAME?</v>
      </c>
      <c r="J91" s="19" t="e">
        <f ca="1">$E91*'Total CH4 prod CO2 Inj'!F89+$F91*'Total CH4 prod CO2 Inj'!W89-'Inj sep cost'!F89-'Inj sep cost'!W89</f>
        <v>#NAME?</v>
      </c>
      <c r="K91" s="19" t="e">
        <f ca="1">$E91*'Total CH4 prod CO2 Inj'!G89+$F91*'Total CH4 prod CO2 Inj'!X89-'Inj sep cost'!G89-'Inj sep cost'!X89</f>
        <v>#NAME?</v>
      </c>
      <c r="L91" s="19" t="e">
        <f ca="1">$E91*'Total CH4 prod CO2 Inj'!H89+$F91*'Total CH4 prod CO2 Inj'!Y89-'Inj sep cost'!H89-'Inj sep cost'!Y89</f>
        <v>#NAME?</v>
      </c>
      <c r="M91" s="19" t="e">
        <f ca="1">$E91*'Total CH4 prod CO2 Inj'!I89+$F91*'Total CH4 prod CO2 Inj'!Z89-'Inj sep cost'!I89-'Inj sep cost'!Z89</f>
        <v>#NAME?</v>
      </c>
      <c r="N91" s="19" t="e">
        <f ca="1">$E91*'Total CH4 prod CO2 Inj'!J89+$F91*'Total CH4 prod CO2 Inj'!AA89-'Inj sep cost'!J89-'Inj sep cost'!AA89</f>
        <v>#NAME?</v>
      </c>
      <c r="O91" s="19" t="e">
        <f ca="1">$E91*'Total CH4 prod CO2 Inj'!K89+$F91*'Total CH4 prod CO2 Inj'!AB89-'Inj sep cost'!K89-'Inj sep cost'!AB89</f>
        <v>#NAME?</v>
      </c>
      <c r="P91" s="19" t="e">
        <f ca="1">$E91*'Total CH4 prod CO2 Inj'!L89+$F91*'Total CH4 prod CO2 Inj'!AC89-'Inj sep cost'!L89-'Inj sep cost'!AC89</f>
        <v>#NAME?</v>
      </c>
      <c r="Q91" s="19" t="e">
        <f ca="1">$E91*'Total CH4 prod CO2 Inj'!M89+$F91*'Total CH4 prod CO2 Inj'!AD89-'Inj sep cost'!M89-'Inj sep cost'!AD89</f>
        <v>#NAME?</v>
      </c>
      <c r="R91" s="19" t="e">
        <f ca="1">$E91*'Total CH4 prod CO2 Inj'!N89+$F91*'Total CH4 prod CO2 Inj'!AE89-'Inj sep cost'!N89-'Inj sep cost'!AE89</f>
        <v>#NAME?</v>
      </c>
      <c r="S91" s="19" t="e">
        <f ca="1">$E91*'Total CH4 prod CO2 Inj'!O89+$F91*'Total CH4 prod CO2 Inj'!AF89-'Inj sep cost'!O89-'Inj sep cost'!AF89</f>
        <v>#NAME?</v>
      </c>
      <c r="T91" s="19" t="e">
        <f ca="1">$E91*'Total CH4 prod CO2 Inj'!P89+$F91*'Total CH4 prod CO2 Inj'!AG89-'Inj sep cost'!P89-'Inj sep cost'!AG89</f>
        <v>#NAME?</v>
      </c>
      <c r="U91" s="19" t="e">
        <f ca="1">$E91*'Total CH4 prod CO2 Inj'!Q89+$F91*'Total CH4 prod CO2 Inj'!AH89-'Inj sep cost'!Q89-'Inj sep cost'!AH89</f>
        <v>#NAME?</v>
      </c>
    </row>
    <row r="92" spans="2:21" x14ac:dyDescent="0.45">
      <c r="B92">
        <v>86</v>
      </c>
      <c r="C92" t="e">
        <f ca="1">_xll.RiskNormal($D$2,$E$2)</f>
        <v>#NAME?</v>
      </c>
      <c r="D92" t="e">
        <f ca="1">_xll.RiskNormal($D$3,$E$3)</f>
        <v>#NAME?</v>
      </c>
      <c r="E92" s="17" t="e">
        <f t="shared" ca="1" si="2"/>
        <v>#NAME?</v>
      </c>
      <c r="F92" s="17" t="e">
        <f t="shared" ca="1" si="3"/>
        <v>#NAME?</v>
      </c>
      <c r="G92" s="19" t="e">
        <f ca="1">$E92*'Total CH4 prod CO2 Inj'!C90+$F92*'Total CH4 prod CO2 Inj'!T90-'Inj sep cost'!C90-'Inj sep cost'!T90</f>
        <v>#NAME?</v>
      </c>
      <c r="H92" s="19" t="e">
        <f ca="1">$E92*'Total CH4 prod CO2 Inj'!D90+$F92*'Total CH4 prod CO2 Inj'!U90-'Inj sep cost'!D90-'Inj sep cost'!U90</f>
        <v>#NAME?</v>
      </c>
      <c r="I92" s="19" t="e">
        <f ca="1">$E92*'Total CH4 prod CO2 Inj'!E90+$F92*'Total CH4 prod CO2 Inj'!V90-'Inj sep cost'!E90-'Inj sep cost'!V90</f>
        <v>#NAME?</v>
      </c>
      <c r="J92" s="19" t="e">
        <f ca="1">$E92*'Total CH4 prod CO2 Inj'!F90+$F92*'Total CH4 prod CO2 Inj'!W90-'Inj sep cost'!F90-'Inj sep cost'!W90</f>
        <v>#NAME?</v>
      </c>
      <c r="K92" s="19" t="e">
        <f ca="1">$E92*'Total CH4 prod CO2 Inj'!G90+$F92*'Total CH4 prod CO2 Inj'!X90-'Inj sep cost'!G90-'Inj sep cost'!X90</f>
        <v>#NAME?</v>
      </c>
      <c r="L92" s="19" t="e">
        <f ca="1">$E92*'Total CH4 prod CO2 Inj'!H90+$F92*'Total CH4 prod CO2 Inj'!Y90-'Inj sep cost'!H90-'Inj sep cost'!Y90</f>
        <v>#NAME?</v>
      </c>
      <c r="M92" s="19" t="e">
        <f ca="1">$E92*'Total CH4 prod CO2 Inj'!I90+$F92*'Total CH4 prod CO2 Inj'!Z90-'Inj sep cost'!I90-'Inj sep cost'!Z90</f>
        <v>#NAME?</v>
      </c>
      <c r="N92" s="19" t="e">
        <f ca="1">$E92*'Total CH4 prod CO2 Inj'!J90+$F92*'Total CH4 prod CO2 Inj'!AA90-'Inj sep cost'!J90-'Inj sep cost'!AA90</f>
        <v>#NAME?</v>
      </c>
      <c r="O92" s="19" t="e">
        <f ca="1">$E92*'Total CH4 prod CO2 Inj'!K90+$F92*'Total CH4 prod CO2 Inj'!AB90-'Inj sep cost'!K90-'Inj sep cost'!AB90</f>
        <v>#NAME?</v>
      </c>
      <c r="P92" s="19" t="e">
        <f ca="1">$E92*'Total CH4 prod CO2 Inj'!L90+$F92*'Total CH4 prod CO2 Inj'!AC90-'Inj sep cost'!L90-'Inj sep cost'!AC90</f>
        <v>#NAME?</v>
      </c>
      <c r="Q92" s="19" t="e">
        <f ca="1">$E92*'Total CH4 prod CO2 Inj'!M90+$F92*'Total CH4 prod CO2 Inj'!AD90-'Inj sep cost'!M90-'Inj sep cost'!AD90</f>
        <v>#NAME?</v>
      </c>
      <c r="R92" s="19" t="e">
        <f ca="1">$E92*'Total CH4 prod CO2 Inj'!N90+$F92*'Total CH4 prod CO2 Inj'!AE90-'Inj sep cost'!N90-'Inj sep cost'!AE90</f>
        <v>#NAME?</v>
      </c>
      <c r="S92" s="19" t="e">
        <f ca="1">$E92*'Total CH4 prod CO2 Inj'!O90+$F92*'Total CH4 prod CO2 Inj'!AF90-'Inj sep cost'!O90-'Inj sep cost'!AF90</f>
        <v>#NAME?</v>
      </c>
      <c r="T92" s="19" t="e">
        <f ca="1">$E92*'Total CH4 prod CO2 Inj'!P90+$F92*'Total CH4 prod CO2 Inj'!AG90-'Inj sep cost'!P90-'Inj sep cost'!AG90</f>
        <v>#NAME?</v>
      </c>
      <c r="U92" s="19" t="e">
        <f ca="1">$E92*'Total CH4 prod CO2 Inj'!Q90+$F92*'Total CH4 prod CO2 Inj'!AH90-'Inj sep cost'!Q90-'Inj sep cost'!AH90</f>
        <v>#NAME?</v>
      </c>
    </row>
    <row r="93" spans="2:21" x14ac:dyDescent="0.45">
      <c r="B93">
        <v>87</v>
      </c>
      <c r="C93" t="e">
        <f ca="1">_xll.RiskNormal($D$2,$E$2)</f>
        <v>#NAME?</v>
      </c>
      <c r="D93" t="e">
        <f ca="1">_xll.RiskNormal($D$3,$E$3)</f>
        <v>#NAME?</v>
      </c>
      <c r="E93" s="17" t="e">
        <f t="shared" ca="1" si="2"/>
        <v>#NAME?</v>
      </c>
      <c r="F93" s="17" t="e">
        <f t="shared" ca="1" si="3"/>
        <v>#NAME?</v>
      </c>
      <c r="G93" s="19" t="e">
        <f ca="1">$E93*'Total CH4 prod CO2 Inj'!C91+$F93*'Total CH4 prod CO2 Inj'!T91-'Inj sep cost'!C91-'Inj sep cost'!T91</f>
        <v>#NAME?</v>
      </c>
      <c r="H93" s="19" t="e">
        <f ca="1">$E93*'Total CH4 prod CO2 Inj'!D91+$F93*'Total CH4 prod CO2 Inj'!U91-'Inj sep cost'!D91-'Inj sep cost'!U91</f>
        <v>#NAME?</v>
      </c>
      <c r="I93" s="19" t="e">
        <f ca="1">$E93*'Total CH4 prod CO2 Inj'!E91+$F93*'Total CH4 prod CO2 Inj'!V91-'Inj sep cost'!E91-'Inj sep cost'!V91</f>
        <v>#NAME?</v>
      </c>
      <c r="J93" s="19" t="e">
        <f ca="1">$E93*'Total CH4 prod CO2 Inj'!F91+$F93*'Total CH4 prod CO2 Inj'!W91-'Inj sep cost'!F91-'Inj sep cost'!W91</f>
        <v>#NAME?</v>
      </c>
      <c r="K93" s="19" t="e">
        <f ca="1">$E93*'Total CH4 prod CO2 Inj'!G91+$F93*'Total CH4 prod CO2 Inj'!X91-'Inj sep cost'!G91-'Inj sep cost'!X91</f>
        <v>#NAME?</v>
      </c>
      <c r="L93" s="19" t="e">
        <f ca="1">$E93*'Total CH4 prod CO2 Inj'!H91+$F93*'Total CH4 prod CO2 Inj'!Y91-'Inj sep cost'!H91-'Inj sep cost'!Y91</f>
        <v>#NAME?</v>
      </c>
      <c r="M93" s="19" t="e">
        <f ca="1">$E93*'Total CH4 prod CO2 Inj'!I91+$F93*'Total CH4 prod CO2 Inj'!Z91-'Inj sep cost'!I91-'Inj sep cost'!Z91</f>
        <v>#NAME?</v>
      </c>
      <c r="N93" s="19" t="e">
        <f ca="1">$E93*'Total CH4 prod CO2 Inj'!J91+$F93*'Total CH4 prod CO2 Inj'!AA91-'Inj sep cost'!J91-'Inj sep cost'!AA91</f>
        <v>#NAME?</v>
      </c>
      <c r="O93" s="19" t="e">
        <f ca="1">$E93*'Total CH4 prod CO2 Inj'!K91+$F93*'Total CH4 prod CO2 Inj'!AB91-'Inj sep cost'!K91-'Inj sep cost'!AB91</f>
        <v>#NAME?</v>
      </c>
      <c r="P93" s="19" t="e">
        <f ca="1">$E93*'Total CH4 prod CO2 Inj'!L91+$F93*'Total CH4 prod CO2 Inj'!AC91-'Inj sep cost'!L91-'Inj sep cost'!AC91</f>
        <v>#NAME?</v>
      </c>
      <c r="Q93" s="19" t="e">
        <f ca="1">$E93*'Total CH4 prod CO2 Inj'!M91+$F93*'Total CH4 prod CO2 Inj'!AD91-'Inj sep cost'!M91-'Inj sep cost'!AD91</f>
        <v>#NAME?</v>
      </c>
      <c r="R93" s="19" t="e">
        <f ca="1">$E93*'Total CH4 prod CO2 Inj'!N91+$F93*'Total CH4 prod CO2 Inj'!AE91-'Inj sep cost'!N91-'Inj sep cost'!AE91</f>
        <v>#NAME?</v>
      </c>
      <c r="S93" s="19" t="e">
        <f ca="1">$E93*'Total CH4 prod CO2 Inj'!O91+$F93*'Total CH4 prod CO2 Inj'!AF91-'Inj sep cost'!O91-'Inj sep cost'!AF91</f>
        <v>#NAME?</v>
      </c>
      <c r="T93" s="19" t="e">
        <f ca="1">$E93*'Total CH4 prod CO2 Inj'!P91+$F93*'Total CH4 prod CO2 Inj'!AG91-'Inj sep cost'!P91-'Inj sep cost'!AG91</f>
        <v>#NAME?</v>
      </c>
      <c r="U93" s="19" t="e">
        <f ca="1">$E93*'Total CH4 prod CO2 Inj'!Q91+$F93*'Total CH4 prod CO2 Inj'!AH91-'Inj sep cost'!Q91-'Inj sep cost'!AH91</f>
        <v>#NAME?</v>
      </c>
    </row>
    <row r="94" spans="2:21" x14ac:dyDescent="0.45">
      <c r="B94">
        <v>88</v>
      </c>
      <c r="C94" t="e">
        <f ca="1">_xll.RiskNormal($D$2,$E$2)</f>
        <v>#NAME?</v>
      </c>
      <c r="D94" t="e">
        <f ca="1">_xll.RiskNormal($D$3,$E$3)</f>
        <v>#NAME?</v>
      </c>
      <c r="E94" s="17" t="e">
        <f t="shared" ca="1" si="2"/>
        <v>#NAME?</v>
      </c>
      <c r="F94" s="17" t="e">
        <f t="shared" ca="1" si="3"/>
        <v>#NAME?</v>
      </c>
      <c r="G94" s="19" t="e">
        <f ca="1">$E94*'Total CH4 prod CO2 Inj'!C92+$F94*'Total CH4 prod CO2 Inj'!T92-'Inj sep cost'!C92-'Inj sep cost'!T92</f>
        <v>#NAME?</v>
      </c>
      <c r="H94" s="19" t="e">
        <f ca="1">$E94*'Total CH4 prod CO2 Inj'!D92+$F94*'Total CH4 prod CO2 Inj'!U92-'Inj sep cost'!D92-'Inj sep cost'!U92</f>
        <v>#NAME?</v>
      </c>
      <c r="I94" s="19" t="e">
        <f ca="1">$E94*'Total CH4 prod CO2 Inj'!E92+$F94*'Total CH4 prod CO2 Inj'!V92-'Inj sep cost'!E92-'Inj sep cost'!V92</f>
        <v>#NAME?</v>
      </c>
      <c r="J94" s="19" t="e">
        <f ca="1">$E94*'Total CH4 prod CO2 Inj'!F92+$F94*'Total CH4 prod CO2 Inj'!W92-'Inj sep cost'!F92-'Inj sep cost'!W92</f>
        <v>#NAME?</v>
      </c>
      <c r="K94" s="19" t="e">
        <f ca="1">$E94*'Total CH4 prod CO2 Inj'!G92+$F94*'Total CH4 prod CO2 Inj'!X92-'Inj sep cost'!G92-'Inj sep cost'!X92</f>
        <v>#NAME?</v>
      </c>
      <c r="L94" s="19" t="e">
        <f ca="1">$E94*'Total CH4 prod CO2 Inj'!H92+$F94*'Total CH4 prod CO2 Inj'!Y92-'Inj sep cost'!H92-'Inj sep cost'!Y92</f>
        <v>#NAME?</v>
      </c>
      <c r="M94" s="19" t="e">
        <f ca="1">$E94*'Total CH4 prod CO2 Inj'!I92+$F94*'Total CH4 prod CO2 Inj'!Z92-'Inj sep cost'!I92-'Inj sep cost'!Z92</f>
        <v>#NAME?</v>
      </c>
      <c r="N94" s="19" t="e">
        <f ca="1">$E94*'Total CH4 prod CO2 Inj'!J92+$F94*'Total CH4 prod CO2 Inj'!AA92-'Inj sep cost'!J92-'Inj sep cost'!AA92</f>
        <v>#NAME?</v>
      </c>
      <c r="O94" s="19" t="e">
        <f ca="1">$E94*'Total CH4 prod CO2 Inj'!K92+$F94*'Total CH4 prod CO2 Inj'!AB92-'Inj sep cost'!K92-'Inj sep cost'!AB92</f>
        <v>#NAME?</v>
      </c>
      <c r="P94" s="19" t="e">
        <f ca="1">$E94*'Total CH4 prod CO2 Inj'!L92+$F94*'Total CH4 prod CO2 Inj'!AC92-'Inj sep cost'!L92-'Inj sep cost'!AC92</f>
        <v>#NAME?</v>
      </c>
      <c r="Q94" s="19" t="e">
        <f ca="1">$E94*'Total CH4 prod CO2 Inj'!M92+$F94*'Total CH4 prod CO2 Inj'!AD92-'Inj sep cost'!M92-'Inj sep cost'!AD92</f>
        <v>#NAME?</v>
      </c>
      <c r="R94" s="19" t="e">
        <f ca="1">$E94*'Total CH4 prod CO2 Inj'!N92+$F94*'Total CH4 prod CO2 Inj'!AE92-'Inj sep cost'!N92-'Inj sep cost'!AE92</f>
        <v>#NAME?</v>
      </c>
      <c r="S94" s="19" t="e">
        <f ca="1">$E94*'Total CH4 prod CO2 Inj'!O92+$F94*'Total CH4 prod CO2 Inj'!AF92-'Inj sep cost'!O92-'Inj sep cost'!AF92</f>
        <v>#NAME?</v>
      </c>
      <c r="T94" s="19" t="e">
        <f ca="1">$E94*'Total CH4 prod CO2 Inj'!P92+$F94*'Total CH4 prod CO2 Inj'!AG92-'Inj sep cost'!P92-'Inj sep cost'!AG92</f>
        <v>#NAME?</v>
      </c>
      <c r="U94" s="19" t="e">
        <f ca="1">$E94*'Total CH4 prod CO2 Inj'!Q92+$F94*'Total CH4 prod CO2 Inj'!AH92-'Inj sep cost'!Q92-'Inj sep cost'!AH92</f>
        <v>#NAME?</v>
      </c>
    </row>
    <row r="95" spans="2:21" x14ac:dyDescent="0.45">
      <c r="B95">
        <v>89</v>
      </c>
      <c r="C95" t="e">
        <f ca="1">_xll.RiskNormal($D$2,$E$2)</f>
        <v>#NAME?</v>
      </c>
      <c r="D95" t="e">
        <f ca="1">_xll.RiskNormal($D$3,$E$3)</f>
        <v>#NAME?</v>
      </c>
      <c r="E95" s="17" t="e">
        <f t="shared" ca="1" si="2"/>
        <v>#NAME?</v>
      </c>
      <c r="F95" s="17" t="e">
        <f t="shared" ca="1" si="3"/>
        <v>#NAME?</v>
      </c>
      <c r="G95" s="19" t="e">
        <f ca="1">$E95*'Total CH4 prod CO2 Inj'!C93+$F95*'Total CH4 prod CO2 Inj'!T93-'Inj sep cost'!C93-'Inj sep cost'!T93</f>
        <v>#NAME?</v>
      </c>
      <c r="H95" s="19" t="e">
        <f ca="1">$E95*'Total CH4 prod CO2 Inj'!D93+$F95*'Total CH4 prod CO2 Inj'!U93-'Inj sep cost'!D93-'Inj sep cost'!U93</f>
        <v>#NAME?</v>
      </c>
      <c r="I95" s="19" t="e">
        <f ca="1">$E95*'Total CH4 prod CO2 Inj'!E93+$F95*'Total CH4 prod CO2 Inj'!V93-'Inj sep cost'!E93-'Inj sep cost'!V93</f>
        <v>#NAME?</v>
      </c>
      <c r="J95" s="19" t="e">
        <f ca="1">$E95*'Total CH4 prod CO2 Inj'!F93+$F95*'Total CH4 prod CO2 Inj'!W93-'Inj sep cost'!F93-'Inj sep cost'!W93</f>
        <v>#NAME?</v>
      </c>
      <c r="K95" s="19" t="e">
        <f ca="1">$E95*'Total CH4 prod CO2 Inj'!G93+$F95*'Total CH4 prod CO2 Inj'!X93-'Inj sep cost'!G93-'Inj sep cost'!X93</f>
        <v>#NAME?</v>
      </c>
      <c r="L95" s="19" t="e">
        <f ca="1">$E95*'Total CH4 prod CO2 Inj'!H93+$F95*'Total CH4 prod CO2 Inj'!Y93-'Inj sep cost'!H93-'Inj sep cost'!Y93</f>
        <v>#NAME?</v>
      </c>
      <c r="M95" s="19" t="e">
        <f ca="1">$E95*'Total CH4 prod CO2 Inj'!I93+$F95*'Total CH4 prod CO2 Inj'!Z93-'Inj sep cost'!I93-'Inj sep cost'!Z93</f>
        <v>#NAME?</v>
      </c>
      <c r="N95" s="19" t="e">
        <f ca="1">$E95*'Total CH4 prod CO2 Inj'!J93+$F95*'Total CH4 prod CO2 Inj'!AA93-'Inj sep cost'!J93-'Inj sep cost'!AA93</f>
        <v>#NAME?</v>
      </c>
      <c r="O95" s="19" t="e">
        <f ca="1">$E95*'Total CH4 prod CO2 Inj'!K93+$F95*'Total CH4 prod CO2 Inj'!AB93-'Inj sep cost'!K93-'Inj sep cost'!AB93</f>
        <v>#NAME?</v>
      </c>
      <c r="P95" s="19" t="e">
        <f ca="1">$E95*'Total CH4 prod CO2 Inj'!L93+$F95*'Total CH4 prod CO2 Inj'!AC93-'Inj sep cost'!L93-'Inj sep cost'!AC93</f>
        <v>#NAME?</v>
      </c>
      <c r="Q95" s="19" t="e">
        <f ca="1">$E95*'Total CH4 prod CO2 Inj'!M93+$F95*'Total CH4 prod CO2 Inj'!AD93-'Inj sep cost'!M93-'Inj sep cost'!AD93</f>
        <v>#NAME?</v>
      </c>
      <c r="R95" s="19" t="e">
        <f ca="1">$E95*'Total CH4 prod CO2 Inj'!N93+$F95*'Total CH4 prod CO2 Inj'!AE93-'Inj sep cost'!N93-'Inj sep cost'!AE93</f>
        <v>#NAME?</v>
      </c>
      <c r="S95" s="19" t="e">
        <f ca="1">$E95*'Total CH4 prod CO2 Inj'!O93+$F95*'Total CH4 prod CO2 Inj'!AF93-'Inj sep cost'!O93-'Inj sep cost'!AF93</f>
        <v>#NAME?</v>
      </c>
      <c r="T95" s="19" t="e">
        <f ca="1">$E95*'Total CH4 prod CO2 Inj'!P93+$F95*'Total CH4 prod CO2 Inj'!AG93-'Inj sep cost'!P93-'Inj sep cost'!AG93</f>
        <v>#NAME?</v>
      </c>
      <c r="U95" s="19" t="e">
        <f ca="1">$E95*'Total CH4 prod CO2 Inj'!Q93+$F95*'Total CH4 prod CO2 Inj'!AH93-'Inj sep cost'!Q93-'Inj sep cost'!AH93</f>
        <v>#NAME?</v>
      </c>
    </row>
    <row r="96" spans="2:21" x14ac:dyDescent="0.45">
      <c r="B96">
        <v>90</v>
      </c>
      <c r="C96" t="e">
        <f ca="1">_xll.RiskNormal($D$2,$E$2)</f>
        <v>#NAME?</v>
      </c>
      <c r="D96" t="e">
        <f ca="1">_xll.RiskNormal($D$3,$E$3)</f>
        <v>#NAME?</v>
      </c>
      <c r="E96" s="17" t="e">
        <f t="shared" ca="1" si="2"/>
        <v>#NAME?</v>
      </c>
      <c r="F96" s="17" t="e">
        <f t="shared" ca="1" si="3"/>
        <v>#NAME?</v>
      </c>
      <c r="G96" s="19" t="e">
        <f ca="1">$E96*'Total CH4 prod CO2 Inj'!C94+$F96*'Total CH4 prod CO2 Inj'!T94-'Inj sep cost'!C94-'Inj sep cost'!T94</f>
        <v>#NAME?</v>
      </c>
      <c r="H96" s="19" t="e">
        <f ca="1">$E96*'Total CH4 prod CO2 Inj'!D94+$F96*'Total CH4 prod CO2 Inj'!U94-'Inj sep cost'!D94-'Inj sep cost'!U94</f>
        <v>#NAME?</v>
      </c>
      <c r="I96" s="19" t="e">
        <f ca="1">$E96*'Total CH4 prod CO2 Inj'!E94+$F96*'Total CH4 prod CO2 Inj'!V94-'Inj sep cost'!E94-'Inj sep cost'!V94</f>
        <v>#NAME?</v>
      </c>
      <c r="J96" s="19" t="e">
        <f ca="1">$E96*'Total CH4 prod CO2 Inj'!F94+$F96*'Total CH4 prod CO2 Inj'!W94-'Inj sep cost'!F94-'Inj sep cost'!W94</f>
        <v>#NAME?</v>
      </c>
      <c r="K96" s="19" t="e">
        <f ca="1">$E96*'Total CH4 prod CO2 Inj'!G94+$F96*'Total CH4 prod CO2 Inj'!X94-'Inj sep cost'!G94-'Inj sep cost'!X94</f>
        <v>#NAME?</v>
      </c>
      <c r="L96" s="19" t="e">
        <f ca="1">$E96*'Total CH4 prod CO2 Inj'!H94+$F96*'Total CH4 prod CO2 Inj'!Y94-'Inj sep cost'!H94-'Inj sep cost'!Y94</f>
        <v>#NAME?</v>
      </c>
      <c r="M96" s="19" t="e">
        <f ca="1">$E96*'Total CH4 prod CO2 Inj'!I94+$F96*'Total CH4 prod CO2 Inj'!Z94-'Inj sep cost'!I94-'Inj sep cost'!Z94</f>
        <v>#NAME?</v>
      </c>
      <c r="N96" s="19" t="e">
        <f ca="1">$E96*'Total CH4 prod CO2 Inj'!J94+$F96*'Total CH4 prod CO2 Inj'!AA94-'Inj sep cost'!J94-'Inj sep cost'!AA94</f>
        <v>#NAME?</v>
      </c>
      <c r="O96" s="19" t="e">
        <f ca="1">$E96*'Total CH4 prod CO2 Inj'!K94+$F96*'Total CH4 prod CO2 Inj'!AB94-'Inj sep cost'!K94-'Inj sep cost'!AB94</f>
        <v>#NAME?</v>
      </c>
      <c r="P96" s="19" t="e">
        <f ca="1">$E96*'Total CH4 prod CO2 Inj'!L94+$F96*'Total CH4 prod CO2 Inj'!AC94-'Inj sep cost'!L94-'Inj sep cost'!AC94</f>
        <v>#NAME?</v>
      </c>
      <c r="Q96" s="19" t="e">
        <f ca="1">$E96*'Total CH4 prod CO2 Inj'!M94+$F96*'Total CH4 prod CO2 Inj'!AD94-'Inj sep cost'!M94-'Inj sep cost'!AD94</f>
        <v>#NAME?</v>
      </c>
      <c r="R96" s="19" t="e">
        <f ca="1">$E96*'Total CH4 prod CO2 Inj'!N94+$F96*'Total CH4 prod CO2 Inj'!AE94-'Inj sep cost'!N94-'Inj sep cost'!AE94</f>
        <v>#NAME?</v>
      </c>
      <c r="S96" s="19" t="e">
        <f ca="1">$E96*'Total CH4 prod CO2 Inj'!O94+$F96*'Total CH4 prod CO2 Inj'!AF94-'Inj sep cost'!O94-'Inj sep cost'!AF94</f>
        <v>#NAME?</v>
      </c>
      <c r="T96" s="19" t="e">
        <f ca="1">$E96*'Total CH4 prod CO2 Inj'!P94+$F96*'Total CH4 prod CO2 Inj'!AG94-'Inj sep cost'!P94-'Inj sep cost'!AG94</f>
        <v>#NAME?</v>
      </c>
      <c r="U96" s="19" t="e">
        <f ca="1">$E96*'Total CH4 prod CO2 Inj'!Q94+$F96*'Total CH4 prod CO2 Inj'!AH94-'Inj sep cost'!Q94-'Inj sep cost'!AH94</f>
        <v>#NAME?</v>
      </c>
    </row>
    <row r="97" spans="1:21" x14ac:dyDescent="0.45">
      <c r="B97">
        <v>91</v>
      </c>
      <c r="C97" t="e">
        <f ca="1">_xll.RiskNormal($D$2,$E$2)</f>
        <v>#NAME?</v>
      </c>
      <c r="D97" t="e">
        <f ca="1">_xll.RiskNormal($D$3,$E$3)</f>
        <v>#NAME?</v>
      </c>
      <c r="E97" s="17" t="e">
        <f t="shared" ca="1" si="2"/>
        <v>#NAME?</v>
      </c>
      <c r="F97" s="17" t="e">
        <f t="shared" ca="1" si="3"/>
        <v>#NAME?</v>
      </c>
      <c r="G97" s="19" t="e">
        <f ca="1">$E97*'Total CH4 prod CO2 Inj'!C95+$F97*'Total CH4 prod CO2 Inj'!T95-'Inj sep cost'!C95-'Inj sep cost'!T95</f>
        <v>#NAME?</v>
      </c>
      <c r="H97" s="19" t="e">
        <f ca="1">$E97*'Total CH4 prod CO2 Inj'!D95+$F97*'Total CH4 prod CO2 Inj'!U95-'Inj sep cost'!D95-'Inj sep cost'!U95</f>
        <v>#NAME?</v>
      </c>
      <c r="I97" s="19" t="e">
        <f ca="1">$E97*'Total CH4 prod CO2 Inj'!E95+$F97*'Total CH4 prod CO2 Inj'!V95-'Inj sep cost'!E95-'Inj sep cost'!V95</f>
        <v>#NAME?</v>
      </c>
      <c r="J97" s="19" t="e">
        <f ca="1">$E97*'Total CH4 prod CO2 Inj'!F95+$F97*'Total CH4 prod CO2 Inj'!W95-'Inj sep cost'!F95-'Inj sep cost'!W95</f>
        <v>#NAME?</v>
      </c>
      <c r="K97" s="19" t="e">
        <f ca="1">$E97*'Total CH4 prod CO2 Inj'!G95+$F97*'Total CH4 prod CO2 Inj'!X95-'Inj sep cost'!G95-'Inj sep cost'!X95</f>
        <v>#NAME?</v>
      </c>
      <c r="L97" s="19" t="e">
        <f ca="1">$E97*'Total CH4 prod CO2 Inj'!H95+$F97*'Total CH4 prod CO2 Inj'!Y95-'Inj sep cost'!H95-'Inj sep cost'!Y95</f>
        <v>#NAME?</v>
      </c>
      <c r="M97" s="19" t="e">
        <f ca="1">$E97*'Total CH4 prod CO2 Inj'!I95+$F97*'Total CH4 prod CO2 Inj'!Z95-'Inj sep cost'!I95-'Inj sep cost'!Z95</f>
        <v>#NAME?</v>
      </c>
      <c r="N97" s="19" t="e">
        <f ca="1">$E97*'Total CH4 prod CO2 Inj'!J95+$F97*'Total CH4 prod CO2 Inj'!AA95-'Inj sep cost'!J95-'Inj sep cost'!AA95</f>
        <v>#NAME?</v>
      </c>
      <c r="O97" s="19" t="e">
        <f ca="1">$E97*'Total CH4 prod CO2 Inj'!K95+$F97*'Total CH4 prod CO2 Inj'!AB95-'Inj sep cost'!K95-'Inj sep cost'!AB95</f>
        <v>#NAME?</v>
      </c>
      <c r="P97" s="19" t="e">
        <f ca="1">$E97*'Total CH4 prod CO2 Inj'!L95+$F97*'Total CH4 prod CO2 Inj'!AC95-'Inj sep cost'!L95-'Inj sep cost'!AC95</f>
        <v>#NAME?</v>
      </c>
      <c r="Q97" s="19" t="e">
        <f ca="1">$E97*'Total CH4 prod CO2 Inj'!M95+$F97*'Total CH4 prod CO2 Inj'!AD95-'Inj sep cost'!M95-'Inj sep cost'!AD95</f>
        <v>#NAME?</v>
      </c>
      <c r="R97" s="19" t="e">
        <f ca="1">$E97*'Total CH4 prod CO2 Inj'!N95+$F97*'Total CH4 prod CO2 Inj'!AE95-'Inj sep cost'!N95-'Inj sep cost'!AE95</f>
        <v>#NAME?</v>
      </c>
      <c r="S97" s="19" t="e">
        <f ca="1">$E97*'Total CH4 prod CO2 Inj'!O95+$F97*'Total CH4 prod CO2 Inj'!AF95-'Inj sep cost'!O95-'Inj sep cost'!AF95</f>
        <v>#NAME?</v>
      </c>
      <c r="T97" s="19" t="e">
        <f ca="1">$E97*'Total CH4 prod CO2 Inj'!P95+$F97*'Total CH4 prod CO2 Inj'!AG95-'Inj sep cost'!P95-'Inj sep cost'!AG95</f>
        <v>#NAME?</v>
      </c>
      <c r="U97" s="19" t="e">
        <f ca="1">$E97*'Total CH4 prod CO2 Inj'!Q95+$F97*'Total CH4 prod CO2 Inj'!AH95-'Inj sep cost'!Q95-'Inj sep cost'!AH95</f>
        <v>#NAME?</v>
      </c>
    </row>
    <row r="98" spans="1:21" x14ac:dyDescent="0.45">
      <c r="B98">
        <v>92</v>
      </c>
      <c r="C98" t="e">
        <f ca="1">_xll.RiskNormal($D$2,$E$2)</f>
        <v>#NAME?</v>
      </c>
      <c r="D98" t="e">
        <f ca="1">_xll.RiskNormal($D$3,$E$3)</f>
        <v>#NAME?</v>
      </c>
      <c r="E98" s="17" t="e">
        <f t="shared" ca="1" si="2"/>
        <v>#NAME?</v>
      </c>
      <c r="F98" s="17" t="e">
        <f t="shared" ca="1" si="3"/>
        <v>#NAME?</v>
      </c>
      <c r="G98" s="19" t="e">
        <f ca="1">$E98*'Total CH4 prod CO2 Inj'!C96+$F98*'Total CH4 prod CO2 Inj'!T96-'Inj sep cost'!C96-'Inj sep cost'!T96</f>
        <v>#NAME?</v>
      </c>
      <c r="H98" s="19" t="e">
        <f ca="1">$E98*'Total CH4 prod CO2 Inj'!D96+$F98*'Total CH4 prod CO2 Inj'!U96-'Inj sep cost'!D96-'Inj sep cost'!U96</f>
        <v>#NAME?</v>
      </c>
      <c r="I98" s="19" t="e">
        <f ca="1">$E98*'Total CH4 prod CO2 Inj'!E96+$F98*'Total CH4 prod CO2 Inj'!V96-'Inj sep cost'!E96-'Inj sep cost'!V96</f>
        <v>#NAME?</v>
      </c>
      <c r="J98" s="19" t="e">
        <f ca="1">$E98*'Total CH4 prod CO2 Inj'!F96+$F98*'Total CH4 prod CO2 Inj'!W96-'Inj sep cost'!F96-'Inj sep cost'!W96</f>
        <v>#NAME?</v>
      </c>
      <c r="K98" s="19" t="e">
        <f ca="1">$E98*'Total CH4 prod CO2 Inj'!G96+$F98*'Total CH4 prod CO2 Inj'!X96-'Inj sep cost'!G96-'Inj sep cost'!X96</f>
        <v>#NAME?</v>
      </c>
      <c r="L98" s="19" t="e">
        <f ca="1">$E98*'Total CH4 prod CO2 Inj'!H96+$F98*'Total CH4 prod CO2 Inj'!Y96-'Inj sep cost'!H96-'Inj sep cost'!Y96</f>
        <v>#NAME?</v>
      </c>
      <c r="M98" s="19" t="e">
        <f ca="1">$E98*'Total CH4 prod CO2 Inj'!I96+$F98*'Total CH4 prod CO2 Inj'!Z96-'Inj sep cost'!I96-'Inj sep cost'!Z96</f>
        <v>#NAME?</v>
      </c>
      <c r="N98" s="19" t="e">
        <f ca="1">$E98*'Total CH4 prod CO2 Inj'!J96+$F98*'Total CH4 prod CO2 Inj'!AA96-'Inj sep cost'!J96-'Inj sep cost'!AA96</f>
        <v>#NAME?</v>
      </c>
      <c r="O98" s="19" t="e">
        <f ca="1">$E98*'Total CH4 prod CO2 Inj'!K96+$F98*'Total CH4 prod CO2 Inj'!AB96-'Inj sep cost'!K96-'Inj sep cost'!AB96</f>
        <v>#NAME?</v>
      </c>
      <c r="P98" s="19" t="e">
        <f ca="1">$E98*'Total CH4 prod CO2 Inj'!L96+$F98*'Total CH4 prod CO2 Inj'!AC96-'Inj sep cost'!L96-'Inj sep cost'!AC96</f>
        <v>#NAME?</v>
      </c>
      <c r="Q98" s="19" t="e">
        <f ca="1">$E98*'Total CH4 prod CO2 Inj'!M96+$F98*'Total CH4 prod CO2 Inj'!AD96-'Inj sep cost'!M96-'Inj sep cost'!AD96</f>
        <v>#NAME?</v>
      </c>
      <c r="R98" s="19" t="e">
        <f ca="1">$E98*'Total CH4 prod CO2 Inj'!N96+$F98*'Total CH4 prod CO2 Inj'!AE96-'Inj sep cost'!N96-'Inj sep cost'!AE96</f>
        <v>#NAME?</v>
      </c>
      <c r="S98" s="19" t="e">
        <f ca="1">$E98*'Total CH4 prod CO2 Inj'!O96+$F98*'Total CH4 prod CO2 Inj'!AF96-'Inj sep cost'!O96-'Inj sep cost'!AF96</f>
        <v>#NAME?</v>
      </c>
      <c r="T98" s="19" t="e">
        <f ca="1">$E98*'Total CH4 prod CO2 Inj'!P96+$F98*'Total CH4 prod CO2 Inj'!AG96-'Inj sep cost'!P96-'Inj sep cost'!AG96</f>
        <v>#NAME?</v>
      </c>
      <c r="U98" s="19" t="e">
        <f ca="1">$E98*'Total CH4 prod CO2 Inj'!Q96+$F98*'Total CH4 prod CO2 Inj'!AH96-'Inj sep cost'!Q96-'Inj sep cost'!AH96</f>
        <v>#NAME?</v>
      </c>
    </row>
    <row r="99" spans="1:21" x14ac:dyDescent="0.45">
      <c r="B99">
        <v>93</v>
      </c>
      <c r="C99" t="e">
        <f ca="1">_xll.RiskNormal($D$2,$E$2)</f>
        <v>#NAME?</v>
      </c>
      <c r="D99" t="e">
        <f ca="1">_xll.RiskNormal($D$3,$E$3)</f>
        <v>#NAME?</v>
      </c>
      <c r="E99" s="17" t="e">
        <f t="shared" ca="1" si="2"/>
        <v>#NAME?</v>
      </c>
      <c r="F99" s="17" t="e">
        <f t="shared" ca="1" si="3"/>
        <v>#NAME?</v>
      </c>
      <c r="G99" s="19" t="e">
        <f ca="1">$E99*'Total CH4 prod CO2 Inj'!C97+$F99*'Total CH4 prod CO2 Inj'!T97-'Inj sep cost'!C97-'Inj sep cost'!T97</f>
        <v>#NAME?</v>
      </c>
      <c r="H99" s="19" t="e">
        <f ca="1">$E99*'Total CH4 prod CO2 Inj'!D97+$F99*'Total CH4 prod CO2 Inj'!U97-'Inj sep cost'!D97-'Inj sep cost'!U97</f>
        <v>#NAME?</v>
      </c>
      <c r="I99" s="19" t="e">
        <f ca="1">$E99*'Total CH4 prod CO2 Inj'!E97+$F99*'Total CH4 prod CO2 Inj'!V97-'Inj sep cost'!E97-'Inj sep cost'!V97</f>
        <v>#NAME?</v>
      </c>
      <c r="J99" s="19" t="e">
        <f ca="1">$E99*'Total CH4 prod CO2 Inj'!F97+$F99*'Total CH4 prod CO2 Inj'!W97-'Inj sep cost'!F97-'Inj sep cost'!W97</f>
        <v>#NAME?</v>
      </c>
      <c r="K99" s="19" t="e">
        <f ca="1">$E99*'Total CH4 prod CO2 Inj'!G97+$F99*'Total CH4 prod CO2 Inj'!X97-'Inj sep cost'!G97-'Inj sep cost'!X97</f>
        <v>#NAME?</v>
      </c>
      <c r="L99" s="19" t="e">
        <f ca="1">$E99*'Total CH4 prod CO2 Inj'!H97+$F99*'Total CH4 prod CO2 Inj'!Y97-'Inj sep cost'!H97-'Inj sep cost'!Y97</f>
        <v>#NAME?</v>
      </c>
      <c r="M99" s="19" t="e">
        <f ca="1">$E99*'Total CH4 prod CO2 Inj'!I97+$F99*'Total CH4 prod CO2 Inj'!Z97-'Inj sep cost'!I97-'Inj sep cost'!Z97</f>
        <v>#NAME?</v>
      </c>
      <c r="N99" s="19" t="e">
        <f ca="1">$E99*'Total CH4 prod CO2 Inj'!J97+$F99*'Total CH4 prod CO2 Inj'!AA97-'Inj sep cost'!J97-'Inj sep cost'!AA97</f>
        <v>#NAME?</v>
      </c>
      <c r="O99" s="19" t="e">
        <f ca="1">$E99*'Total CH4 prod CO2 Inj'!K97+$F99*'Total CH4 prod CO2 Inj'!AB97-'Inj sep cost'!K97-'Inj sep cost'!AB97</f>
        <v>#NAME?</v>
      </c>
      <c r="P99" s="19" t="e">
        <f ca="1">$E99*'Total CH4 prod CO2 Inj'!L97+$F99*'Total CH4 prod CO2 Inj'!AC97-'Inj sep cost'!L97-'Inj sep cost'!AC97</f>
        <v>#NAME?</v>
      </c>
      <c r="Q99" s="19" t="e">
        <f ca="1">$E99*'Total CH4 prod CO2 Inj'!M97+$F99*'Total CH4 prod CO2 Inj'!AD97-'Inj sep cost'!M97-'Inj sep cost'!AD97</f>
        <v>#NAME?</v>
      </c>
      <c r="R99" s="19" t="e">
        <f ca="1">$E99*'Total CH4 prod CO2 Inj'!N97+$F99*'Total CH4 prod CO2 Inj'!AE97-'Inj sep cost'!N97-'Inj sep cost'!AE97</f>
        <v>#NAME?</v>
      </c>
      <c r="S99" s="19" t="e">
        <f ca="1">$E99*'Total CH4 prod CO2 Inj'!O97+$F99*'Total CH4 prod CO2 Inj'!AF97-'Inj sep cost'!O97-'Inj sep cost'!AF97</f>
        <v>#NAME?</v>
      </c>
      <c r="T99" s="19" t="e">
        <f ca="1">$E99*'Total CH4 prod CO2 Inj'!P97+$F99*'Total CH4 prod CO2 Inj'!AG97-'Inj sep cost'!P97-'Inj sep cost'!AG97</f>
        <v>#NAME?</v>
      </c>
      <c r="U99" s="19" t="e">
        <f ca="1">$E99*'Total CH4 prod CO2 Inj'!Q97+$F99*'Total CH4 prod CO2 Inj'!AH97-'Inj sep cost'!Q97-'Inj sep cost'!AH97</f>
        <v>#NAME?</v>
      </c>
    </row>
    <row r="100" spans="1:21" x14ac:dyDescent="0.45">
      <c r="B100">
        <v>94</v>
      </c>
      <c r="C100" t="e">
        <f ca="1">_xll.RiskNormal($D$2,$E$2)</f>
        <v>#NAME?</v>
      </c>
      <c r="D100" t="e">
        <f ca="1">_xll.RiskNormal($D$3,$E$3)</f>
        <v>#NAME?</v>
      </c>
      <c r="E100" s="17" t="e">
        <f t="shared" ca="1" si="2"/>
        <v>#NAME?</v>
      </c>
      <c r="F100" s="17" t="e">
        <f t="shared" ca="1" si="3"/>
        <v>#NAME?</v>
      </c>
      <c r="G100" s="19" t="e">
        <f ca="1">$E100*'Total CH4 prod CO2 Inj'!C98+$F100*'Total CH4 prod CO2 Inj'!T98-'Inj sep cost'!C98-'Inj sep cost'!T98</f>
        <v>#NAME?</v>
      </c>
      <c r="H100" s="19" t="e">
        <f ca="1">$E100*'Total CH4 prod CO2 Inj'!D98+$F100*'Total CH4 prod CO2 Inj'!U98-'Inj sep cost'!D98-'Inj sep cost'!U98</f>
        <v>#NAME?</v>
      </c>
      <c r="I100" s="19" t="e">
        <f ca="1">$E100*'Total CH4 prod CO2 Inj'!E98+$F100*'Total CH4 prod CO2 Inj'!V98-'Inj sep cost'!E98-'Inj sep cost'!V98</f>
        <v>#NAME?</v>
      </c>
      <c r="J100" s="19" t="e">
        <f ca="1">$E100*'Total CH4 prod CO2 Inj'!F98+$F100*'Total CH4 prod CO2 Inj'!W98-'Inj sep cost'!F98-'Inj sep cost'!W98</f>
        <v>#NAME?</v>
      </c>
      <c r="K100" s="19" t="e">
        <f ca="1">$E100*'Total CH4 prod CO2 Inj'!G98+$F100*'Total CH4 prod CO2 Inj'!X98-'Inj sep cost'!G98-'Inj sep cost'!X98</f>
        <v>#NAME?</v>
      </c>
      <c r="L100" s="19" t="e">
        <f ca="1">$E100*'Total CH4 prod CO2 Inj'!H98+$F100*'Total CH4 prod CO2 Inj'!Y98-'Inj sep cost'!H98-'Inj sep cost'!Y98</f>
        <v>#NAME?</v>
      </c>
      <c r="M100" s="19" t="e">
        <f ca="1">$E100*'Total CH4 prod CO2 Inj'!I98+$F100*'Total CH4 prod CO2 Inj'!Z98-'Inj sep cost'!I98-'Inj sep cost'!Z98</f>
        <v>#NAME?</v>
      </c>
      <c r="N100" s="19" t="e">
        <f ca="1">$E100*'Total CH4 prod CO2 Inj'!J98+$F100*'Total CH4 prod CO2 Inj'!AA98-'Inj sep cost'!J98-'Inj sep cost'!AA98</f>
        <v>#NAME?</v>
      </c>
      <c r="O100" s="19" t="e">
        <f ca="1">$E100*'Total CH4 prod CO2 Inj'!K98+$F100*'Total CH4 prod CO2 Inj'!AB98-'Inj sep cost'!K98-'Inj sep cost'!AB98</f>
        <v>#NAME?</v>
      </c>
      <c r="P100" s="19" t="e">
        <f ca="1">$E100*'Total CH4 prod CO2 Inj'!L98+$F100*'Total CH4 prod CO2 Inj'!AC98-'Inj sep cost'!L98-'Inj sep cost'!AC98</f>
        <v>#NAME?</v>
      </c>
      <c r="Q100" s="19" t="e">
        <f ca="1">$E100*'Total CH4 prod CO2 Inj'!M98+$F100*'Total CH4 prod CO2 Inj'!AD98-'Inj sep cost'!M98-'Inj sep cost'!AD98</f>
        <v>#NAME?</v>
      </c>
      <c r="R100" s="19" t="e">
        <f ca="1">$E100*'Total CH4 prod CO2 Inj'!N98+$F100*'Total CH4 prod CO2 Inj'!AE98-'Inj sep cost'!N98-'Inj sep cost'!AE98</f>
        <v>#NAME?</v>
      </c>
      <c r="S100" s="19" t="e">
        <f ca="1">$E100*'Total CH4 prod CO2 Inj'!O98+$F100*'Total CH4 prod CO2 Inj'!AF98-'Inj sep cost'!O98-'Inj sep cost'!AF98</f>
        <v>#NAME?</v>
      </c>
      <c r="T100" s="19" t="e">
        <f ca="1">$E100*'Total CH4 prod CO2 Inj'!P98+$F100*'Total CH4 prod CO2 Inj'!AG98-'Inj sep cost'!P98-'Inj sep cost'!AG98</f>
        <v>#NAME?</v>
      </c>
      <c r="U100" s="19" t="e">
        <f ca="1">$E100*'Total CH4 prod CO2 Inj'!Q98+$F100*'Total CH4 prod CO2 Inj'!AH98-'Inj sep cost'!Q98-'Inj sep cost'!AH98</f>
        <v>#NAME?</v>
      </c>
    </row>
    <row r="101" spans="1:21" x14ac:dyDescent="0.45">
      <c r="B101">
        <v>95</v>
      </c>
      <c r="C101" t="e">
        <f ca="1">_xll.RiskNormal($D$2,$E$2)</f>
        <v>#NAME?</v>
      </c>
      <c r="D101" t="e">
        <f ca="1">_xll.RiskNormal($D$3,$E$3)</f>
        <v>#NAME?</v>
      </c>
      <c r="E101" s="17" t="e">
        <f t="shared" ca="1" si="2"/>
        <v>#NAME?</v>
      </c>
      <c r="F101" s="17" t="e">
        <f t="shared" ca="1" si="3"/>
        <v>#NAME?</v>
      </c>
      <c r="G101" s="19" t="e">
        <f ca="1">$E101*'Total CH4 prod CO2 Inj'!C99+$F101*'Total CH4 prod CO2 Inj'!T99-'Inj sep cost'!C99-'Inj sep cost'!T99</f>
        <v>#NAME?</v>
      </c>
      <c r="H101" s="19" t="e">
        <f ca="1">$E101*'Total CH4 prod CO2 Inj'!D99+$F101*'Total CH4 prod CO2 Inj'!U99-'Inj sep cost'!D99-'Inj sep cost'!U99</f>
        <v>#NAME?</v>
      </c>
      <c r="I101" s="19" t="e">
        <f ca="1">$E101*'Total CH4 prod CO2 Inj'!E99+$F101*'Total CH4 prod CO2 Inj'!V99-'Inj sep cost'!E99-'Inj sep cost'!V99</f>
        <v>#NAME?</v>
      </c>
      <c r="J101" s="19" t="e">
        <f ca="1">$E101*'Total CH4 prod CO2 Inj'!F99+$F101*'Total CH4 prod CO2 Inj'!W99-'Inj sep cost'!F99-'Inj sep cost'!W99</f>
        <v>#NAME?</v>
      </c>
      <c r="K101" s="19" t="e">
        <f ca="1">$E101*'Total CH4 prod CO2 Inj'!G99+$F101*'Total CH4 prod CO2 Inj'!X99-'Inj sep cost'!G99-'Inj sep cost'!X99</f>
        <v>#NAME?</v>
      </c>
      <c r="L101" s="19" t="e">
        <f ca="1">$E101*'Total CH4 prod CO2 Inj'!H99+$F101*'Total CH4 prod CO2 Inj'!Y99-'Inj sep cost'!H99-'Inj sep cost'!Y99</f>
        <v>#NAME?</v>
      </c>
      <c r="M101" s="19" t="e">
        <f ca="1">$E101*'Total CH4 prod CO2 Inj'!I99+$F101*'Total CH4 prod CO2 Inj'!Z99-'Inj sep cost'!I99-'Inj sep cost'!Z99</f>
        <v>#NAME?</v>
      </c>
      <c r="N101" s="19" t="e">
        <f ca="1">$E101*'Total CH4 prod CO2 Inj'!J99+$F101*'Total CH4 prod CO2 Inj'!AA99-'Inj sep cost'!J99-'Inj sep cost'!AA99</f>
        <v>#NAME?</v>
      </c>
      <c r="O101" s="19" t="e">
        <f ca="1">$E101*'Total CH4 prod CO2 Inj'!K99+$F101*'Total CH4 prod CO2 Inj'!AB99-'Inj sep cost'!K99-'Inj sep cost'!AB99</f>
        <v>#NAME?</v>
      </c>
      <c r="P101" s="19" t="e">
        <f ca="1">$E101*'Total CH4 prod CO2 Inj'!L99+$F101*'Total CH4 prod CO2 Inj'!AC99-'Inj sep cost'!L99-'Inj sep cost'!AC99</f>
        <v>#NAME?</v>
      </c>
      <c r="Q101" s="19" t="e">
        <f ca="1">$E101*'Total CH4 prod CO2 Inj'!M99+$F101*'Total CH4 prod CO2 Inj'!AD99-'Inj sep cost'!M99-'Inj sep cost'!AD99</f>
        <v>#NAME?</v>
      </c>
      <c r="R101" s="19" t="e">
        <f ca="1">$E101*'Total CH4 prod CO2 Inj'!N99+$F101*'Total CH4 prod CO2 Inj'!AE99-'Inj sep cost'!N99-'Inj sep cost'!AE99</f>
        <v>#NAME?</v>
      </c>
      <c r="S101" s="19" t="e">
        <f ca="1">$E101*'Total CH4 prod CO2 Inj'!O99+$F101*'Total CH4 prod CO2 Inj'!AF99-'Inj sep cost'!O99-'Inj sep cost'!AF99</f>
        <v>#NAME?</v>
      </c>
      <c r="T101" s="19" t="e">
        <f ca="1">$E101*'Total CH4 prod CO2 Inj'!P99+$F101*'Total CH4 prod CO2 Inj'!AG99-'Inj sep cost'!P99-'Inj sep cost'!AG99</f>
        <v>#NAME?</v>
      </c>
      <c r="U101" s="19" t="e">
        <f ca="1">$E101*'Total CH4 prod CO2 Inj'!Q99+$F101*'Total CH4 prod CO2 Inj'!AH99-'Inj sep cost'!Q99-'Inj sep cost'!AH99</f>
        <v>#NAME?</v>
      </c>
    </row>
    <row r="102" spans="1:21" x14ac:dyDescent="0.45">
      <c r="B102">
        <v>96</v>
      </c>
      <c r="C102" t="e">
        <f ca="1">_xll.RiskNormal($D$2,$E$2)</f>
        <v>#NAME?</v>
      </c>
      <c r="D102" t="e">
        <f ca="1">_xll.RiskNormal($D$3,$E$3)</f>
        <v>#NAME?</v>
      </c>
      <c r="E102" s="17" t="e">
        <f t="shared" ca="1" si="2"/>
        <v>#NAME?</v>
      </c>
      <c r="F102" s="17" t="e">
        <f t="shared" ca="1" si="3"/>
        <v>#NAME?</v>
      </c>
      <c r="G102" s="19" t="e">
        <f ca="1">$E102*'Total CH4 prod CO2 Inj'!C100+$F102*'Total CH4 prod CO2 Inj'!T100-'Inj sep cost'!C100-'Inj sep cost'!T100</f>
        <v>#NAME?</v>
      </c>
      <c r="H102" s="19" t="e">
        <f ca="1">$E102*'Total CH4 prod CO2 Inj'!D100+$F102*'Total CH4 prod CO2 Inj'!U100-'Inj sep cost'!D100-'Inj sep cost'!U100</f>
        <v>#NAME?</v>
      </c>
      <c r="I102" s="19" t="e">
        <f ca="1">$E102*'Total CH4 prod CO2 Inj'!E100+$F102*'Total CH4 prod CO2 Inj'!V100-'Inj sep cost'!E100-'Inj sep cost'!V100</f>
        <v>#NAME?</v>
      </c>
      <c r="J102" s="19" t="e">
        <f ca="1">$E102*'Total CH4 prod CO2 Inj'!F100+$F102*'Total CH4 prod CO2 Inj'!W100-'Inj sep cost'!F100-'Inj sep cost'!W100</f>
        <v>#NAME?</v>
      </c>
      <c r="K102" s="19" t="e">
        <f ca="1">$E102*'Total CH4 prod CO2 Inj'!G100+$F102*'Total CH4 prod CO2 Inj'!X100-'Inj sep cost'!G100-'Inj sep cost'!X100</f>
        <v>#NAME?</v>
      </c>
      <c r="L102" s="19" t="e">
        <f ca="1">$E102*'Total CH4 prod CO2 Inj'!H100+$F102*'Total CH4 prod CO2 Inj'!Y100-'Inj sep cost'!H100-'Inj sep cost'!Y100</f>
        <v>#NAME?</v>
      </c>
      <c r="M102" s="19" t="e">
        <f ca="1">$E102*'Total CH4 prod CO2 Inj'!I100+$F102*'Total CH4 prod CO2 Inj'!Z100-'Inj sep cost'!I100-'Inj sep cost'!Z100</f>
        <v>#NAME?</v>
      </c>
      <c r="N102" s="19" t="e">
        <f ca="1">$E102*'Total CH4 prod CO2 Inj'!J100+$F102*'Total CH4 prod CO2 Inj'!AA100-'Inj sep cost'!J100-'Inj sep cost'!AA100</f>
        <v>#NAME?</v>
      </c>
      <c r="O102" s="19" t="e">
        <f ca="1">$E102*'Total CH4 prod CO2 Inj'!K100+$F102*'Total CH4 prod CO2 Inj'!AB100-'Inj sep cost'!K100-'Inj sep cost'!AB100</f>
        <v>#NAME?</v>
      </c>
      <c r="P102" s="19" t="e">
        <f ca="1">$E102*'Total CH4 prod CO2 Inj'!L100+$F102*'Total CH4 prod CO2 Inj'!AC100-'Inj sep cost'!L100-'Inj sep cost'!AC100</f>
        <v>#NAME?</v>
      </c>
      <c r="Q102" s="19" t="e">
        <f ca="1">$E102*'Total CH4 prod CO2 Inj'!M100+$F102*'Total CH4 prod CO2 Inj'!AD100-'Inj sep cost'!M100-'Inj sep cost'!AD100</f>
        <v>#NAME?</v>
      </c>
      <c r="R102" s="19" t="e">
        <f ca="1">$E102*'Total CH4 prod CO2 Inj'!N100+$F102*'Total CH4 prod CO2 Inj'!AE100-'Inj sep cost'!N100-'Inj sep cost'!AE100</f>
        <v>#NAME?</v>
      </c>
      <c r="S102" s="19" t="e">
        <f ca="1">$E102*'Total CH4 prod CO2 Inj'!O100+$F102*'Total CH4 prod CO2 Inj'!AF100-'Inj sep cost'!O100-'Inj sep cost'!AF100</f>
        <v>#NAME?</v>
      </c>
      <c r="T102" s="19" t="e">
        <f ca="1">$E102*'Total CH4 prod CO2 Inj'!P100+$F102*'Total CH4 prod CO2 Inj'!AG100-'Inj sep cost'!P100-'Inj sep cost'!AG100</f>
        <v>#NAME?</v>
      </c>
      <c r="U102" s="19" t="e">
        <f ca="1">$E102*'Total CH4 prod CO2 Inj'!Q100+$F102*'Total CH4 prod CO2 Inj'!AH100-'Inj sep cost'!Q100-'Inj sep cost'!AH100</f>
        <v>#NAME?</v>
      </c>
    </row>
    <row r="103" spans="1:21" x14ac:dyDescent="0.45">
      <c r="B103">
        <v>97</v>
      </c>
      <c r="C103" t="e">
        <f ca="1">_xll.RiskNormal($D$2,$E$2)</f>
        <v>#NAME?</v>
      </c>
      <c r="D103" t="e">
        <f ca="1">_xll.RiskNormal($D$3,$E$3)</f>
        <v>#NAME?</v>
      </c>
      <c r="E103" s="17" t="e">
        <f t="shared" ca="1" si="2"/>
        <v>#NAME?</v>
      </c>
      <c r="F103" s="17" t="e">
        <f t="shared" ca="1" si="3"/>
        <v>#NAME?</v>
      </c>
      <c r="G103" s="19" t="e">
        <f ca="1">$E103*'Total CH4 prod CO2 Inj'!C101+$F103*'Total CH4 prod CO2 Inj'!T101-'Inj sep cost'!C101-'Inj sep cost'!T101</f>
        <v>#NAME?</v>
      </c>
      <c r="H103" s="19" t="e">
        <f ca="1">$E103*'Total CH4 prod CO2 Inj'!D101+$F103*'Total CH4 prod CO2 Inj'!U101-'Inj sep cost'!D101-'Inj sep cost'!U101</f>
        <v>#NAME?</v>
      </c>
      <c r="I103" s="19" t="e">
        <f ca="1">$E103*'Total CH4 prod CO2 Inj'!E101+$F103*'Total CH4 prod CO2 Inj'!V101-'Inj sep cost'!E101-'Inj sep cost'!V101</f>
        <v>#NAME?</v>
      </c>
      <c r="J103" s="19" t="e">
        <f ca="1">$E103*'Total CH4 prod CO2 Inj'!F101+$F103*'Total CH4 prod CO2 Inj'!W101-'Inj sep cost'!F101-'Inj sep cost'!W101</f>
        <v>#NAME?</v>
      </c>
      <c r="K103" s="19" t="e">
        <f ca="1">$E103*'Total CH4 prod CO2 Inj'!G101+$F103*'Total CH4 prod CO2 Inj'!X101-'Inj sep cost'!G101-'Inj sep cost'!X101</f>
        <v>#NAME?</v>
      </c>
      <c r="L103" s="19" t="e">
        <f ca="1">$E103*'Total CH4 prod CO2 Inj'!H101+$F103*'Total CH4 prod CO2 Inj'!Y101-'Inj sep cost'!H101-'Inj sep cost'!Y101</f>
        <v>#NAME?</v>
      </c>
      <c r="M103" s="19" t="e">
        <f ca="1">$E103*'Total CH4 prod CO2 Inj'!I101+$F103*'Total CH4 prod CO2 Inj'!Z101-'Inj sep cost'!I101-'Inj sep cost'!Z101</f>
        <v>#NAME?</v>
      </c>
      <c r="N103" s="19" t="e">
        <f ca="1">$E103*'Total CH4 prod CO2 Inj'!J101+$F103*'Total CH4 prod CO2 Inj'!AA101-'Inj sep cost'!J101-'Inj sep cost'!AA101</f>
        <v>#NAME?</v>
      </c>
      <c r="O103" s="19" t="e">
        <f ca="1">$E103*'Total CH4 prod CO2 Inj'!K101+$F103*'Total CH4 prod CO2 Inj'!AB101-'Inj sep cost'!K101-'Inj sep cost'!AB101</f>
        <v>#NAME?</v>
      </c>
      <c r="P103" s="19" t="e">
        <f ca="1">$E103*'Total CH4 prod CO2 Inj'!L101+$F103*'Total CH4 prod CO2 Inj'!AC101-'Inj sep cost'!L101-'Inj sep cost'!AC101</f>
        <v>#NAME?</v>
      </c>
      <c r="Q103" s="19" t="e">
        <f ca="1">$E103*'Total CH4 prod CO2 Inj'!M101+$F103*'Total CH4 prod CO2 Inj'!AD101-'Inj sep cost'!M101-'Inj sep cost'!AD101</f>
        <v>#NAME?</v>
      </c>
      <c r="R103" s="19" t="e">
        <f ca="1">$E103*'Total CH4 prod CO2 Inj'!N101+$F103*'Total CH4 prod CO2 Inj'!AE101-'Inj sep cost'!N101-'Inj sep cost'!AE101</f>
        <v>#NAME?</v>
      </c>
      <c r="S103" s="19" t="e">
        <f ca="1">$E103*'Total CH4 prod CO2 Inj'!O101+$F103*'Total CH4 prod CO2 Inj'!AF101-'Inj sep cost'!O101-'Inj sep cost'!AF101</f>
        <v>#NAME?</v>
      </c>
      <c r="T103" s="19" t="e">
        <f ca="1">$E103*'Total CH4 prod CO2 Inj'!P101+$F103*'Total CH4 prod CO2 Inj'!AG101-'Inj sep cost'!P101-'Inj sep cost'!AG101</f>
        <v>#NAME?</v>
      </c>
      <c r="U103" s="19" t="e">
        <f ca="1">$E103*'Total CH4 prod CO2 Inj'!Q101+$F103*'Total CH4 prod CO2 Inj'!AH101-'Inj sep cost'!Q101-'Inj sep cost'!AH101</f>
        <v>#NAME?</v>
      </c>
    </row>
    <row r="104" spans="1:21" x14ac:dyDescent="0.45">
      <c r="B104">
        <v>98</v>
      </c>
      <c r="C104" t="e">
        <f ca="1">_xll.RiskNormal($D$2,$E$2)</f>
        <v>#NAME?</v>
      </c>
      <c r="D104" t="e">
        <f ca="1">_xll.RiskNormal($D$3,$E$3)</f>
        <v>#NAME?</v>
      </c>
      <c r="E104" s="17" t="e">
        <f t="shared" ca="1" si="2"/>
        <v>#NAME?</v>
      </c>
      <c r="F104" s="17" t="e">
        <f t="shared" ca="1" si="3"/>
        <v>#NAME?</v>
      </c>
      <c r="G104" s="19" t="e">
        <f ca="1">$E104*'Total CH4 prod CO2 Inj'!C102+$F104*'Total CH4 prod CO2 Inj'!T102-'Inj sep cost'!C102-'Inj sep cost'!T102</f>
        <v>#NAME?</v>
      </c>
      <c r="H104" s="19" t="e">
        <f ca="1">$E104*'Total CH4 prod CO2 Inj'!D102+$F104*'Total CH4 prod CO2 Inj'!U102-'Inj sep cost'!D102-'Inj sep cost'!U102</f>
        <v>#NAME?</v>
      </c>
      <c r="I104" s="19" t="e">
        <f ca="1">$E104*'Total CH4 prod CO2 Inj'!E102+$F104*'Total CH4 prod CO2 Inj'!V102-'Inj sep cost'!E102-'Inj sep cost'!V102</f>
        <v>#NAME?</v>
      </c>
      <c r="J104" s="19" t="e">
        <f ca="1">$E104*'Total CH4 prod CO2 Inj'!F102+$F104*'Total CH4 prod CO2 Inj'!W102-'Inj sep cost'!F102-'Inj sep cost'!W102</f>
        <v>#NAME?</v>
      </c>
      <c r="K104" s="19" t="e">
        <f ca="1">$E104*'Total CH4 prod CO2 Inj'!G102+$F104*'Total CH4 prod CO2 Inj'!X102-'Inj sep cost'!G102-'Inj sep cost'!X102</f>
        <v>#NAME?</v>
      </c>
      <c r="L104" s="19" t="e">
        <f ca="1">$E104*'Total CH4 prod CO2 Inj'!H102+$F104*'Total CH4 prod CO2 Inj'!Y102-'Inj sep cost'!H102-'Inj sep cost'!Y102</f>
        <v>#NAME?</v>
      </c>
      <c r="M104" s="19" t="e">
        <f ca="1">$E104*'Total CH4 prod CO2 Inj'!I102+$F104*'Total CH4 prod CO2 Inj'!Z102-'Inj sep cost'!I102-'Inj sep cost'!Z102</f>
        <v>#NAME?</v>
      </c>
      <c r="N104" s="19" t="e">
        <f ca="1">$E104*'Total CH4 prod CO2 Inj'!J102+$F104*'Total CH4 prod CO2 Inj'!AA102-'Inj sep cost'!J102-'Inj sep cost'!AA102</f>
        <v>#NAME?</v>
      </c>
      <c r="O104" s="19" t="e">
        <f ca="1">$E104*'Total CH4 prod CO2 Inj'!K102+$F104*'Total CH4 prod CO2 Inj'!AB102-'Inj sep cost'!K102-'Inj sep cost'!AB102</f>
        <v>#NAME?</v>
      </c>
      <c r="P104" s="19" t="e">
        <f ca="1">$E104*'Total CH4 prod CO2 Inj'!L102+$F104*'Total CH4 prod CO2 Inj'!AC102-'Inj sep cost'!L102-'Inj sep cost'!AC102</f>
        <v>#NAME?</v>
      </c>
      <c r="Q104" s="19" t="e">
        <f ca="1">$E104*'Total CH4 prod CO2 Inj'!M102+$F104*'Total CH4 prod CO2 Inj'!AD102-'Inj sep cost'!M102-'Inj sep cost'!AD102</f>
        <v>#NAME?</v>
      </c>
      <c r="R104" s="19" t="e">
        <f ca="1">$E104*'Total CH4 prod CO2 Inj'!N102+$F104*'Total CH4 prod CO2 Inj'!AE102-'Inj sep cost'!N102-'Inj sep cost'!AE102</f>
        <v>#NAME?</v>
      </c>
      <c r="S104" s="19" t="e">
        <f ca="1">$E104*'Total CH4 prod CO2 Inj'!O102+$F104*'Total CH4 prod CO2 Inj'!AF102-'Inj sep cost'!O102-'Inj sep cost'!AF102</f>
        <v>#NAME?</v>
      </c>
      <c r="T104" s="19" t="e">
        <f ca="1">$E104*'Total CH4 prod CO2 Inj'!P102+$F104*'Total CH4 prod CO2 Inj'!AG102-'Inj sep cost'!P102-'Inj sep cost'!AG102</f>
        <v>#NAME?</v>
      </c>
      <c r="U104" s="19" t="e">
        <f ca="1">$E104*'Total CH4 prod CO2 Inj'!Q102+$F104*'Total CH4 prod CO2 Inj'!AH102-'Inj sep cost'!Q102-'Inj sep cost'!AH102</f>
        <v>#NAME?</v>
      </c>
    </row>
    <row r="105" spans="1:21" x14ac:dyDescent="0.45">
      <c r="B105">
        <v>99</v>
      </c>
      <c r="C105" t="e">
        <f ca="1">_xll.RiskNormal($D$2,$E$2)</f>
        <v>#NAME?</v>
      </c>
      <c r="D105" t="e">
        <f ca="1">_xll.RiskNormal($D$3,$E$3)</f>
        <v>#NAME?</v>
      </c>
      <c r="E105" s="17" t="e">
        <f t="shared" ca="1" si="2"/>
        <v>#NAME?</v>
      </c>
      <c r="F105" s="17" t="e">
        <f t="shared" ca="1" si="3"/>
        <v>#NAME?</v>
      </c>
      <c r="G105" s="19" t="e">
        <f ca="1">$E105*'Total CH4 prod CO2 Inj'!C103+$F105*'Total CH4 prod CO2 Inj'!T103-'Inj sep cost'!C103-'Inj sep cost'!T103</f>
        <v>#NAME?</v>
      </c>
      <c r="H105" s="19" t="e">
        <f ca="1">$E105*'Total CH4 prod CO2 Inj'!D103+$F105*'Total CH4 prod CO2 Inj'!U103-'Inj sep cost'!D103-'Inj sep cost'!U103</f>
        <v>#NAME?</v>
      </c>
      <c r="I105" s="19" t="e">
        <f ca="1">$E105*'Total CH4 prod CO2 Inj'!E103+$F105*'Total CH4 prod CO2 Inj'!V103-'Inj sep cost'!E103-'Inj sep cost'!V103</f>
        <v>#NAME?</v>
      </c>
      <c r="J105" s="19" t="e">
        <f ca="1">$E105*'Total CH4 prod CO2 Inj'!F103+$F105*'Total CH4 prod CO2 Inj'!W103-'Inj sep cost'!F103-'Inj sep cost'!W103</f>
        <v>#NAME?</v>
      </c>
      <c r="K105" s="19" t="e">
        <f ca="1">$E105*'Total CH4 prod CO2 Inj'!G103+$F105*'Total CH4 prod CO2 Inj'!X103-'Inj sep cost'!G103-'Inj sep cost'!X103</f>
        <v>#NAME?</v>
      </c>
      <c r="L105" s="19" t="e">
        <f ca="1">$E105*'Total CH4 prod CO2 Inj'!H103+$F105*'Total CH4 prod CO2 Inj'!Y103-'Inj sep cost'!H103-'Inj sep cost'!Y103</f>
        <v>#NAME?</v>
      </c>
      <c r="M105" s="19" t="e">
        <f ca="1">$E105*'Total CH4 prod CO2 Inj'!I103+$F105*'Total CH4 prod CO2 Inj'!Z103-'Inj sep cost'!I103-'Inj sep cost'!Z103</f>
        <v>#NAME?</v>
      </c>
      <c r="N105" s="19" t="e">
        <f ca="1">$E105*'Total CH4 prod CO2 Inj'!J103+$F105*'Total CH4 prod CO2 Inj'!AA103-'Inj sep cost'!J103-'Inj sep cost'!AA103</f>
        <v>#NAME?</v>
      </c>
      <c r="O105" s="19" t="e">
        <f ca="1">$E105*'Total CH4 prod CO2 Inj'!K103+$F105*'Total CH4 prod CO2 Inj'!AB103-'Inj sep cost'!K103-'Inj sep cost'!AB103</f>
        <v>#NAME?</v>
      </c>
      <c r="P105" s="19" t="e">
        <f ca="1">$E105*'Total CH4 prod CO2 Inj'!L103+$F105*'Total CH4 prod CO2 Inj'!AC103-'Inj sep cost'!L103-'Inj sep cost'!AC103</f>
        <v>#NAME?</v>
      </c>
      <c r="Q105" s="19" t="e">
        <f ca="1">$E105*'Total CH4 prod CO2 Inj'!M103+$F105*'Total CH4 prod CO2 Inj'!AD103-'Inj sep cost'!M103-'Inj sep cost'!AD103</f>
        <v>#NAME?</v>
      </c>
      <c r="R105" s="19" t="e">
        <f ca="1">$E105*'Total CH4 prod CO2 Inj'!N103+$F105*'Total CH4 prod CO2 Inj'!AE103-'Inj sep cost'!N103-'Inj sep cost'!AE103</f>
        <v>#NAME?</v>
      </c>
      <c r="S105" s="19" t="e">
        <f ca="1">$E105*'Total CH4 prod CO2 Inj'!O103+$F105*'Total CH4 prod CO2 Inj'!AF103-'Inj sep cost'!O103-'Inj sep cost'!AF103</f>
        <v>#NAME?</v>
      </c>
      <c r="T105" s="19" t="e">
        <f ca="1">$E105*'Total CH4 prod CO2 Inj'!P103+$F105*'Total CH4 prod CO2 Inj'!AG103-'Inj sep cost'!P103-'Inj sep cost'!AG103</f>
        <v>#NAME?</v>
      </c>
      <c r="U105" s="19" t="e">
        <f ca="1">$E105*'Total CH4 prod CO2 Inj'!Q103+$F105*'Total CH4 prod CO2 Inj'!AH103-'Inj sep cost'!Q103-'Inj sep cost'!AH103</f>
        <v>#NAME?</v>
      </c>
    </row>
    <row r="106" spans="1:21" x14ac:dyDescent="0.45">
      <c r="B106">
        <v>100</v>
      </c>
      <c r="C106" t="e">
        <f ca="1">_xll.RiskNormal($D$2,$E$2)</f>
        <v>#NAME?</v>
      </c>
      <c r="D106" t="e">
        <f ca="1">_xll.RiskNormal($D$3,$E$3)</f>
        <v>#NAME?</v>
      </c>
      <c r="E106" s="17" t="e">
        <f t="shared" ca="1" si="2"/>
        <v>#NAME?</v>
      </c>
      <c r="F106" s="17" t="e">
        <f t="shared" ca="1" si="3"/>
        <v>#NAME?</v>
      </c>
      <c r="G106" s="19" t="e">
        <f ca="1">$E106*'Total CH4 prod CO2 Inj'!C104+$F106*'Total CH4 prod CO2 Inj'!T104-'Inj sep cost'!C104-'Inj sep cost'!T104</f>
        <v>#NAME?</v>
      </c>
      <c r="H106" s="19" t="e">
        <f ca="1">$E106*'Total CH4 prod CO2 Inj'!D104+$F106*'Total CH4 prod CO2 Inj'!U104-'Inj sep cost'!D104-'Inj sep cost'!U104</f>
        <v>#NAME?</v>
      </c>
      <c r="I106" s="19" t="e">
        <f ca="1">$E106*'Total CH4 prod CO2 Inj'!E104+$F106*'Total CH4 prod CO2 Inj'!V104-'Inj sep cost'!E104-'Inj sep cost'!V104</f>
        <v>#NAME?</v>
      </c>
      <c r="J106" s="19" t="e">
        <f ca="1">$E106*'Total CH4 prod CO2 Inj'!F104+$F106*'Total CH4 prod CO2 Inj'!W104-'Inj sep cost'!F104-'Inj sep cost'!W104</f>
        <v>#NAME?</v>
      </c>
      <c r="K106" s="19" t="e">
        <f ca="1">$E106*'Total CH4 prod CO2 Inj'!G104+$F106*'Total CH4 prod CO2 Inj'!X104-'Inj sep cost'!G104-'Inj sep cost'!X104</f>
        <v>#NAME?</v>
      </c>
      <c r="L106" s="19" t="e">
        <f ca="1">$E106*'Total CH4 prod CO2 Inj'!H104+$F106*'Total CH4 prod CO2 Inj'!Y104-'Inj sep cost'!H104-'Inj sep cost'!Y104</f>
        <v>#NAME?</v>
      </c>
      <c r="M106" s="19" t="e">
        <f ca="1">$E106*'Total CH4 prod CO2 Inj'!I104+$F106*'Total CH4 prod CO2 Inj'!Z104-'Inj sep cost'!I104-'Inj sep cost'!Z104</f>
        <v>#NAME?</v>
      </c>
      <c r="N106" s="19" t="e">
        <f ca="1">$E106*'Total CH4 prod CO2 Inj'!J104+$F106*'Total CH4 prod CO2 Inj'!AA104-'Inj sep cost'!J104-'Inj sep cost'!AA104</f>
        <v>#NAME?</v>
      </c>
      <c r="O106" s="19" t="e">
        <f ca="1">$E106*'Total CH4 prod CO2 Inj'!K104+$F106*'Total CH4 prod CO2 Inj'!AB104-'Inj sep cost'!K104-'Inj sep cost'!AB104</f>
        <v>#NAME?</v>
      </c>
      <c r="P106" s="19" t="e">
        <f ca="1">$E106*'Total CH4 prod CO2 Inj'!L104+$F106*'Total CH4 prod CO2 Inj'!AC104-'Inj sep cost'!L104-'Inj sep cost'!AC104</f>
        <v>#NAME?</v>
      </c>
      <c r="Q106" s="19" t="e">
        <f ca="1">$E106*'Total CH4 prod CO2 Inj'!M104+$F106*'Total CH4 prod CO2 Inj'!AD104-'Inj sep cost'!M104-'Inj sep cost'!AD104</f>
        <v>#NAME?</v>
      </c>
      <c r="R106" s="19" t="e">
        <f ca="1">$E106*'Total CH4 prod CO2 Inj'!N104+$F106*'Total CH4 prod CO2 Inj'!AE104-'Inj sep cost'!N104-'Inj sep cost'!AE104</f>
        <v>#NAME?</v>
      </c>
      <c r="S106" s="19" t="e">
        <f ca="1">$E106*'Total CH4 prod CO2 Inj'!O104+$F106*'Total CH4 prod CO2 Inj'!AF104-'Inj sep cost'!O104-'Inj sep cost'!AF104</f>
        <v>#NAME?</v>
      </c>
      <c r="T106" s="19" t="e">
        <f ca="1">$E106*'Total CH4 prod CO2 Inj'!P104+$F106*'Total CH4 prod CO2 Inj'!AG104-'Inj sep cost'!P104-'Inj sep cost'!AG104</f>
        <v>#NAME?</v>
      </c>
      <c r="U106" s="19" t="e">
        <f ca="1">$E106*'Total CH4 prod CO2 Inj'!Q104+$F106*'Total CH4 prod CO2 Inj'!AH104-'Inj sep cost'!Q104-'Inj sep cost'!AH104</f>
        <v>#NAME?</v>
      </c>
    </row>
    <row r="108" spans="1:21" x14ac:dyDescent="0.45">
      <c r="B108" t="s">
        <v>10</v>
      </c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x14ac:dyDescent="0.45">
      <c r="C109" t="s">
        <v>28</v>
      </c>
      <c r="F109" t="s">
        <v>17</v>
      </c>
      <c r="G109" s="20" t="e">
        <f t="shared" ref="G109:U109" ca="1" si="4">NPV($D$1,G7:G106)</f>
        <v>#NAME?</v>
      </c>
      <c r="H109" s="20" t="e">
        <f t="shared" ca="1" si="4"/>
        <v>#NAME?</v>
      </c>
      <c r="I109" s="20" t="e">
        <f t="shared" ca="1" si="4"/>
        <v>#NAME?</v>
      </c>
      <c r="J109" s="20" t="e">
        <f t="shared" ca="1" si="4"/>
        <v>#NAME?</v>
      </c>
      <c r="K109" s="20" t="e">
        <f t="shared" ca="1" si="4"/>
        <v>#NAME?</v>
      </c>
      <c r="L109" s="20" t="e">
        <f t="shared" ca="1" si="4"/>
        <v>#NAME?</v>
      </c>
      <c r="M109" s="20" t="e">
        <f t="shared" ca="1" si="4"/>
        <v>#NAME?</v>
      </c>
      <c r="N109" s="20" t="e">
        <f t="shared" ca="1" si="4"/>
        <v>#NAME?</v>
      </c>
      <c r="O109" s="20" t="e">
        <f t="shared" ca="1" si="4"/>
        <v>#NAME?</v>
      </c>
      <c r="P109" s="20" t="e">
        <f t="shared" ca="1" si="4"/>
        <v>#NAME?</v>
      </c>
      <c r="Q109" s="20" t="e">
        <f t="shared" ca="1" si="4"/>
        <v>#NAME?</v>
      </c>
      <c r="R109" s="20" t="e">
        <f t="shared" ca="1" si="4"/>
        <v>#NAME?</v>
      </c>
      <c r="S109" s="20" t="e">
        <f t="shared" ca="1" si="4"/>
        <v>#NAME?</v>
      </c>
      <c r="T109" s="20" t="e">
        <f t="shared" ca="1" si="4"/>
        <v>#NAME?</v>
      </c>
      <c r="U109" s="20" t="e">
        <f t="shared" ca="1" si="4"/>
        <v>#NAME?</v>
      </c>
    </row>
    <row r="110" spans="1:21" x14ac:dyDescent="0.45">
      <c r="A110" t="s">
        <v>35</v>
      </c>
      <c r="C110" t="s">
        <v>28</v>
      </c>
      <c r="E110" t="s">
        <v>34</v>
      </c>
      <c r="G110" s="24" t="e">
        <f ca="1">_xll.RiskOutput("NPV")+NPV($D$1,G7:G106)</f>
        <v>#NAME?</v>
      </c>
      <c r="H110" s="24" t="e">
        <f ca="1">_xll.RiskOutput("NPV")+NPV($D$1,H7:H106)</f>
        <v>#NAME?</v>
      </c>
      <c r="I110" s="24" t="e">
        <f ca="1">_xll.RiskOutput("NPV")+NPV($D$1,I7:I106)</f>
        <v>#NAME?</v>
      </c>
      <c r="J110" s="24" t="e">
        <f ca="1">_xll.RiskOutput("NPV")+NPV($D$1,J7:J106)</f>
        <v>#NAME?</v>
      </c>
      <c r="K110" s="24" t="e">
        <f ca="1">_xll.RiskOutput("NPV")+NPV($D$1,K7:K106)</f>
        <v>#NAME?</v>
      </c>
      <c r="L110" s="24" t="e">
        <f ca="1">_xll.RiskOutput("NPV")+NPV($D$1,L7:L106)</f>
        <v>#NAME?</v>
      </c>
      <c r="M110" s="24" t="e">
        <f ca="1">_xll.RiskOutput("NPV")+NPV($D$1,M7:M106)</f>
        <v>#NAME?</v>
      </c>
      <c r="N110" s="24" t="e">
        <f ca="1">_xll.RiskOutput("NPV")+NPV($D$1,N7:N106)</f>
        <v>#NAME?</v>
      </c>
      <c r="O110" s="24" t="e">
        <f ca="1">_xll.RiskOutput("NPV")+NPV($D$1,O7:O106)</f>
        <v>#NAME?</v>
      </c>
      <c r="P110" s="24" t="e">
        <f ca="1">_xll.RiskOutput("NPV")+NPV($D$1,P7:P106)</f>
        <v>#NAME?</v>
      </c>
      <c r="Q110" s="24" t="e">
        <f ca="1">_xll.RiskOutput("NPV")+NPV($D$1,Q7:Q106)</f>
        <v>#NAME?</v>
      </c>
      <c r="R110" s="24" t="e">
        <f ca="1">_xll.RiskOutput("NPV")+NPV($D$1,R7:R106)</f>
        <v>#NAME?</v>
      </c>
      <c r="S110" s="24" t="e">
        <f ca="1">_xll.RiskOutput("NPV")+NPV($D$1,S7:S106)</f>
        <v>#NAME?</v>
      </c>
      <c r="T110" s="24" t="e">
        <f ca="1">_xll.RiskOutput("NPV")+NPV($D$1,T7:T106)</f>
        <v>#NAME?</v>
      </c>
      <c r="U110" s="24" t="e">
        <f ca="1">_xll.RiskOutput("NPV")+NPV($D$1,U7:U106)</f>
        <v>#NAME?</v>
      </c>
    </row>
    <row r="112" spans="1:21" x14ac:dyDescent="0.45">
      <c r="E112" t="s">
        <v>22</v>
      </c>
      <c r="G112" s="25" t="e">
        <f ca="1">_xll.RiskMean(G110)</f>
        <v>#NAME?</v>
      </c>
      <c r="H112" s="25" t="e">
        <f ca="1">_xll.RiskMean(H110)</f>
        <v>#NAME?</v>
      </c>
      <c r="I112" s="25" t="e">
        <f ca="1">_xll.RiskMean(I110)</f>
        <v>#NAME?</v>
      </c>
      <c r="J112" s="25" t="e">
        <f ca="1">_xll.RiskMean(J110)</f>
        <v>#NAME?</v>
      </c>
      <c r="K112" s="25" t="e">
        <f ca="1">_xll.RiskMean(K110)</f>
        <v>#NAME?</v>
      </c>
      <c r="L112" s="25" t="e">
        <f ca="1">_xll.RiskMean(L110)</f>
        <v>#NAME?</v>
      </c>
      <c r="M112" s="25" t="e">
        <f ca="1">_xll.RiskMean(M110)</f>
        <v>#NAME?</v>
      </c>
      <c r="N112" s="25" t="e">
        <f ca="1">_xll.RiskMean(N110)</f>
        <v>#NAME?</v>
      </c>
      <c r="O112" s="25" t="e">
        <f ca="1">_xll.RiskMean(O110)</f>
        <v>#NAME?</v>
      </c>
      <c r="P112" s="25" t="e">
        <f ca="1">_xll.RiskMean(P110)</f>
        <v>#NAME?</v>
      </c>
      <c r="Q112" s="25" t="e">
        <f ca="1">_xll.RiskMean(Q110)</f>
        <v>#NAME?</v>
      </c>
      <c r="R112" s="25" t="e">
        <f ca="1">_xll.RiskMean(R110)</f>
        <v>#NAME?</v>
      </c>
      <c r="S112" s="25" t="e">
        <f ca="1">_xll.RiskMean(S110)</f>
        <v>#NAME?</v>
      </c>
      <c r="T112" s="25" t="e">
        <f ca="1">_xll.RiskMean(T110)</f>
        <v>#NAME?</v>
      </c>
      <c r="U112" s="25" t="e">
        <f ca="1">_xll.RiskMean(U110)</f>
        <v>#NAME?</v>
      </c>
    </row>
    <row r="114" spans="1:21" x14ac:dyDescent="0.45">
      <c r="G114">
        <v>42</v>
      </c>
      <c r="H114">
        <v>43</v>
      </c>
      <c r="I114">
        <v>44</v>
      </c>
      <c r="J114">
        <v>45</v>
      </c>
      <c r="K114">
        <v>46</v>
      </c>
      <c r="L114">
        <v>47</v>
      </c>
      <c r="M114">
        <v>48</v>
      </c>
      <c r="N114">
        <v>49</v>
      </c>
      <c r="O114">
        <v>50</v>
      </c>
      <c r="P114">
        <v>51</v>
      </c>
      <c r="Q114">
        <v>52</v>
      </c>
      <c r="R114">
        <v>53</v>
      </c>
      <c r="S114">
        <v>54</v>
      </c>
      <c r="T114">
        <v>55</v>
      </c>
      <c r="U114">
        <v>56</v>
      </c>
    </row>
    <row r="115" spans="1:21" x14ac:dyDescent="0.45">
      <c r="A115" s="29" t="s">
        <v>42</v>
      </c>
      <c r="F115">
        <v>1</v>
      </c>
      <c r="G115" s="19">
        <f>G7</f>
        <v>2268150</v>
      </c>
      <c r="H115" s="19">
        <f>H7</f>
        <v>2268150</v>
      </c>
      <c r="I115" s="19">
        <f t="shared" ref="I115:U115" si="5">I7</f>
        <v>2268150</v>
      </c>
      <c r="J115" s="19">
        <f t="shared" si="5"/>
        <v>2268150</v>
      </c>
      <c r="K115" s="19">
        <f t="shared" si="5"/>
        <v>2268150</v>
      </c>
      <c r="L115" s="19">
        <f t="shared" si="5"/>
        <v>2268150</v>
      </c>
      <c r="M115" s="19">
        <f t="shared" si="5"/>
        <v>2268150</v>
      </c>
      <c r="N115" s="19">
        <f t="shared" si="5"/>
        <v>2268150</v>
      </c>
      <c r="O115" s="19">
        <f t="shared" si="5"/>
        <v>2268150</v>
      </c>
      <c r="P115" s="19">
        <f t="shared" si="5"/>
        <v>2268150</v>
      </c>
      <c r="Q115" s="19">
        <f t="shared" si="5"/>
        <v>2268150</v>
      </c>
      <c r="R115" s="19">
        <f t="shared" si="5"/>
        <v>2268150</v>
      </c>
      <c r="S115" s="19">
        <f t="shared" si="5"/>
        <v>2268150</v>
      </c>
      <c r="T115" s="19">
        <f t="shared" si="5"/>
        <v>2268150</v>
      </c>
      <c r="U115" s="19">
        <f t="shared" si="5"/>
        <v>2268150</v>
      </c>
    </row>
    <row r="116" spans="1:21" x14ac:dyDescent="0.45">
      <c r="F116">
        <v>2</v>
      </c>
      <c r="G116" s="19" t="e">
        <f t="shared" ref="G116:U116" ca="1" si="6">G8</f>
        <v>#NAME?</v>
      </c>
      <c r="H116" s="19" t="e">
        <f t="shared" ca="1" si="6"/>
        <v>#NAME?</v>
      </c>
      <c r="I116" s="19" t="e">
        <f t="shared" ca="1" si="6"/>
        <v>#NAME?</v>
      </c>
      <c r="J116" s="19" t="e">
        <f t="shared" ca="1" si="6"/>
        <v>#NAME?</v>
      </c>
      <c r="K116" s="19" t="e">
        <f t="shared" ca="1" si="6"/>
        <v>#NAME?</v>
      </c>
      <c r="L116" s="19" t="e">
        <f t="shared" ca="1" si="6"/>
        <v>#NAME?</v>
      </c>
      <c r="M116" s="19" t="e">
        <f t="shared" ca="1" si="6"/>
        <v>#NAME?</v>
      </c>
      <c r="N116" s="19" t="e">
        <f t="shared" ca="1" si="6"/>
        <v>#NAME?</v>
      </c>
      <c r="O116" s="19" t="e">
        <f t="shared" ca="1" si="6"/>
        <v>#NAME?</v>
      </c>
      <c r="P116" s="19" t="e">
        <f t="shared" ca="1" si="6"/>
        <v>#NAME?</v>
      </c>
      <c r="Q116" s="19" t="e">
        <f t="shared" ca="1" si="6"/>
        <v>#NAME?</v>
      </c>
      <c r="R116" s="19" t="e">
        <f t="shared" ca="1" si="6"/>
        <v>#NAME?</v>
      </c>
      <c r="S116" s="19" t="e">
        <f t="shared" ca="1" si="6"/>
        <v>#NAME?</v>
      </c>
      <c r="T116" s="19" t="e">
        <f t="shared" ca="1" si="6"/>
        <v>#NAME?</v>
      </c>
      <c r="U116" s="19" t="e">
        <f t="shared" ca="1" si="6"/>
        <v>#NAME?</v>
      </c>
    </row>
    <row r="117" spans="1:21" x14ac:dyDescent="0.45">
      <c r="F117">
        <v>3</v>
      </c>
      <c r="G117" s="19" t="e">
        <f t="shared" ref="G117:U117" ca="1" si="7">G9</f>
        <v>#NAME?</v>
      </c>
      <c r="H117" s="19" t="e">
        <f t="shared" ca="1" si="7"/>
        <v>#NAME?</v>
      </c>
      <c r="I117" s="19" t="e">
        <f t="shared" ca="1" si="7"/>
        <v>#NAME?</v>
      </c>
      <c r="J117" s="19" t="e">
        <f t="shared" ca="1" si="7"/>
        <v>#NAME?</v>
      </c>
      <c r="K117" s="19" t="e">
        <f t="shared" ca="1" si="7"/>
        <v>#NAME?</v>
      </c>
      <c r="L117" s="19" t="e">
        <f t="shared" ca="1" si="7"/>
        <v>#NAME?</v>
      </c>
      <c r="M117" s="19" t="e">
        <f t="shared" ca="1" si="7"/>
        <v>#NAME?</v>
      </c>
      <c r="N117" s="19" t="e">
        <f t="shared" ca="1" si="7"/>
        <v>#NAME?</v>
      </c>
      <c r="O117" s="19" t="e">
        <f t="shared" ca="1" si="7"/>
        <v>#NAME?</v>
      </c>
      <c r="P117" s="19" t="e">
        <f t="shared" ca="1" si="7"/>
        <v>#NAME?</v>
      </c>
      <c r="Q117" s="19" t="e">
        <f t="shared" ca="1" si="7"/>
        <v>#NAME?</v>
      </c>
      <c r="R117" s="19" t="e">
        <f t="shared" ca="1" si="7"/>
        <v>#NAME?</v>
      </c>
      <c r="S117" s="19" t="e">
        <f t="shared" ca="1" si="7"/>
        <v>#NAME?</v>
      </c>
      <c r="T117" s="19" t="e">
        <f t="shared" ca="1" si="7"/>
        <v>#NAME?</v>
      </c>
      <c r="U117" s="19" t="e">
        <f t="shared" ca="1" si="7"/>
        <v>#NAME?</v>
      </c>
    </row>
    <row r="118" spans="1:21" x14ac:dyDescent="0.45">
      <c r="A118" s="47" t="s">
        <v>62</v>
      </c>
      <c r="F118">
        <v>4</v>
      </c>
      <c r="G118" s="19" t="e">
        <f t="shared" ref="G118:U118" ca="1" si="8">G10</f>
        <v>#NAME?</v>
      </c>
      <c r="H118" s="19" t="e">
        <f t="shared" ca="1" si="8"/>
        <v>#NAME?</v>
      </c>
      <c r="I118" s="19" t="e">
        <f t="shared" ca="1" si="8"/>
        <v>#NAME?</v>
      </c>
      <c r="J118" s="19" t="e">
        <f t="shared" ca="1" si="8"/>
        <v>#NAME?</v>
      </c>
      <c r="K118" s="19" t="e">
        <f t="shared" ca="1" si="8"/>
        <v>#NAME?</v>
      </c>
      <c r="L118" s="19" t="e">
        <f t="shared" ca="1" si="8"/>
        <v>#NAME?</v>
      </c>
      <c r="M118" s="19" t="e">
        <f t="shared" ca="1" si="8"/>
        <v>#NAME?</v>
      </c>
      <c r="N118" s="19" t="e">
        <f t="shared" ca="1" si="8"/>
        <v>#NAME?</v>
      </c>
      <c r="O118" s="19" t="e">
        <f t="shared" ca="1" si="8"/>
        <v>#NAME?</v>
      </c>
      <c r="P118" s="19" t="e">
        <f t="shared" ca="1" si="8"/>
        <v>#NAME?</v>
      </c>
      <c r="Q118" s="19" t="e">
        <f t="shared" ca="1" si="8"/>
        <v>#NAME?</v>
      </c>
      <c r="R118" s="19" t="e">
        <f t="shared" ca="1" si="8"/>
        <v>#NAME?</v>
      </c>
      <c r="S118" s="19" t="e">
        <f t="shared" ca="1" si="8"/>
        <v>#NAME?</v>
      </c>
      <c r="T118" s="19" t="e">
        <f t="shared" ca="1" si="8"/>
        <v>#NAME?</v>
      </c>
      <c r="U118" s="19" t="e">
        <f t="shared" ca="1" si="8"/>
        <v>#NAME?</v>
      </c>
    </row>
    <row r="119" spans="1:21" x14ac:dyDescent="0.45">
      <c r="F119">
        <v>5</v>
      </c>
      <c r="G119" s="19" t="e">
        <f t="shared" ref="G119:U119" ca="1" si="9">G11</f>
        <v>#NAME?</v>
      </c>
      <c r="H119" s="19" t="e">
        <f t="shared" ca="1" si="9"/>
        <v>#NAME?</v>
      </c>
      <c r="I119" s="19" t="e">
        <f t="shared" ca="1" si="9"/>
        <v>#NAME?</v>
      </c>
      <c r="J119" s="19" t="e">
        <f t="shared" ca="1" si="9"/>
        <v>#NAME?</v>
      </c>
      <c r="K119" s="19" t="e">
        <f t="shared" ca="1" si="9"/>
        <v>#NAME?</v>
      </c>
      <c r="L119" s="19" t="e">
        <f t="shared" ca="1" si="9"/>
        <v>#NAME?</v>
      </c>
      <c r="M119" s="19" t="e">
        <f t="shared" ca="1" si="9"/>
        <v>#NAME?</v>
      </c>
      <c r="N119" s="19" t="e">
        <f t="shared" ca="1" si="9"/>
        <v>#NAME?</v>
      </c>
      <c r="O119" s="19" t="e">
        <f t="shared" ca="1" si="9"/>
        <v>#NAME?</v>
      </c>
      <c r="P119" s="19" t="e">
        <f t="shared" ca="1" si="9"/>
        <v>#NAME?</v>
      </c>
      <c r="Q119" s="19" t="e">
        <f t="shared" ca="1" si="9"/>
        <v>#NAME?</v>
      </c>
      <c r="R119" s="19" t="e">
        <f t="shared" ca="1" si="9"/>
        <v>#NAME?</v>
      </c>
      <c r="S119" s="19" t="e">
        <f t="shared" ca="1" si="9"/>
        <v>#NAME?</v>
      </c>
      <c r="T119" s="19" t="e">
        <f t="shared" ca="1" si="9"/>
        <v>#NAME?</v>
      </c>
      <c r="U119" s="19" t="e">
        <f t="shared" ca="1" si="9"/>
        <v>#NAME?</v>
      </c>
    </row>
    <row r="120" spans="1:21" x14ac:dyDescent="0.45">
      <c r="F120">
        <v>6</v>
      </c>
      <c r="G120" s="19" t="e">
        <f t="shared" ref="G120:U120" ca="1" si="10">G12</f>
        <v>#NAME?</v>
      </c>
      <c r="H120" s="19" t="e">
        <f t="shared" ca="1" si="10"/>
        <v>#NAME?</v>
      </c>
      <c r="I120" s="19" t="e">
        <f t="shared" ca="1" si="10"/>
        <v>#NAME?</v>
      </c>
      <c r="J120" s="19" t="e">
        <f t="shared" ca="1" si="10"/>
        <v>#NAME?</v>
      </c>
      <c r="K120" s="19" t="e">
        <f t="shared" ca="1" si="10"/>
        <v>#NAME?</v>
      </c>
      <c r="L120" s="19" t="e">
        <f t="shared" ca="1" si="10"/>
        <v>#NAME?</v>
      </c>
      <c r="M120" s="19" t="e">
        <f t="shared" ca="1" si="10"/>
        <v>#NAME?</v>
      </c>
      <c r="N120" s="19" t="e">
        <f t="shared" ca="1" si="10"/>
        <v>#NAME?</v>
      </c>
      <c r="O120" s="19" t="e">
        <f t="shared" ca="1" si="10"/>
        <v>#NAME?</v>
      </c>
      <c r="P120" s="19" t="e">
        <f t="shared" ca="1" si="10"/>
        <v>#NAME?</v>
      </c>
      <c r="Q120" s="19" t="e">
        <f t="shared" ca="1" si="10"/>
        <v>#NAME?</v>
      </c>
      <c r="R120" s="19" t="e">
        <f t="shared" ca="1" si="10"/>
        <v>#NAME?</v>
      </c>
      <c r="S120" s="19" t="e">
        <f t="shared" ca="1" si="10"/>
        <v>#NAME?</v>
      </c>
      <c r="T120" s="19" t="e">
        <f t="shared" ca="1" si="10"/>
        <v>#NAME?</v>
      </c>
      <c r="U120" s="19" t="e">
        <f t="shared" ca="1" si="10"/>
        <v>#NAME?</v>
      </c>
    </row>
    <row r="121" spans="1:21" x14ac:dyDescent="0.45">
      <c r="F121">
        <v>7</v>
      </c>
      <c r="G121" s="19" t="e">
        <f t="shared" ref="G121:U121" ca="1" si="11">G13</f>
        <v>#NAME?</v>
      </c>
      <c r="H121" s="19" t="e">
        <f t="shared" ca="1" si="11"/>
        <v>#NAME?</v>
      </c>
      <c r="I121" s="19" t="e">
        <f t="shared" ca="1" si="11"/>
        <v>#NAME?</v>
      </c>
      <c r="J121" s="19" t="e">
        <f t="shared" ca="1" si="11"/>
        <v>#NAME?</v>
      </c>
      <c r="K121" s="19" t="e">
        <f t="shared" ca="1" si="11"/>
        <v>#NAME?</v>
      </c>
      <c r="L121" s="19" t="e">
        <f t="shared" ca="1" si="11"/>
        <v>#NAME?</v>
      </c>
      <c r="M121" s="19" t="e">
        <f t="shared" ca="1" si="11"/>
        <v>#NAME?</v>
      </c>
      <c r="N121" s="19" t="e">
        <f t="shared" ca="1" si="11"/>
        <v>#NAME?</v>
      </c>
      <c r="O121" s="19" t="e">
        <f t="shared" ca="1" si="11"/>
        <v>#NAME?</v>
      </c>
      <c r="P121" s="19" t="e">
        <f t="shared" ca="1" si="11"/>
        <v>#NAME?</v>
      </c>
      <c r="Q121" s="19" t="e">
        <f t="shared" ca="1" si="11"/>
        <v>#NAME?</v>
      </c>
      <c r="R121" s="19" t="e">
        <f t="shared" ca="1" si="11"/>
        <v>#NAME?</v>
      </c>
      <c r="S121" s="19" t="e">
        <f t="shared" ca="1" si="11"/>
        <v>#NAME?</v>
      </c>
      <c r="T121" s="19" t="e">
        <f t="shared" ca="1" si="11"/>
        <v>#NAME?</v>
      </c>
      <c r="U121" s="19" t="e">
        <f t="shared" ca="1" si="11"/>
        <v>#NAME?</v>
      </c>
    </row>
    <row r="122" spans="1:21" x14ac:dyDescent="0.45">
      <c r="F122">
        <v>8</v>
      </c>
      <c r="G122" s="19" t="e">
        <f t="shared" ref="G122:U122" ca="1" si="12">G14</f>
        <v>#NAME?</v>
      </c>
      <c r="H122" s="19" t="e">
        <f t="shared" ca="1" si="12"/>
        <v>#NAME?</v>
      </c>
      <c r="I122" s="19" t="e">
        <f t="shared" ca="1" si="12"/>
        <v>#NAME?</v>
      </c>
      <c r="J122" s="19" t="e">
        <f t="shared" ca="1" si="12"/>
        <v>#NAME?</v>
      </c>
      <c r="K122" s="19" t="e">
        <f t="shared" ca="1" si="12"/>
        <v>#NAME?</v>
      </c>
      <c r="L122" s="19" t="e">
        <f t="shared" ca="1" si="12"/>
        <v>#NAME?</v>
      </c>
      <c r="M122" s="19" t="e">
        <f t="shared" ca="1" si="12"/>
        <v>#NAME?</v>
      </c>
      <c r="N122" s="19" t="e">
        <f t="shared" ca="1" si="12"/>
        <v>#NAME?</v>
      </c>
      <c r="O122" s="19" t="e">
        <f t="shared" ca="1" si="12"/>
        <v>#NAME?</v>
      </c>
      <c r="P122" s="19" t="e">
        <f t="shared" ca="1" si="12"/>
        <v>#NAME?</v>
      </c>
      <c r="Q122" s="19" t="e">
        <f t="shared" ca="1" si="12"/>
        <v>#NAME?</v>
      </c>
      <c r="R122" s="19" t="e">
        <f t="shared" ca="1" si="12"/>
        <v>#NAME?</v>
      </c>
      <c r="S122" s="19" t="e">
        <f t="shared" ca="1" si="12"/>
        <v>#NAME?</v>
      </c>
      <c r="T122" s="19" t="e">
        <f t="shared" ca="1" si="12"/>
        <v>#NAME?</v>
      </c>
      <c r="U122" s="19" t="e">
        <f t="shared" ca="1" si="12"/>
        <v>#NAME?</v>
      </c>
    </row>
    <row r="123" spans="1:21" x14ac:dyDescent="0.45">
      <c r="F123">
        <v>9</v>
      </c>
      <c r="G123" s="19" t="e">
        <f t="shared" ref="G123:U123" ca="1" si="13">G15</f>
        <v>#NAME?</v>
      </c>
      <c r="H123" s="19" t="e">
        <f t="shared" ca="1" si="13"/>
        <v>#NAME?</v>
      </c>
      <c r="I123" s="19" t="e">
        <f t="shared" ca="1" si="13"/>
        <v>#NAME?</v>
      </c>
      <c r="J123" s="19" t="e">
        <f t="shared" ca="1" si="13"/>
        <v>#NAME?</v>
      </c>
      <c r="K123" s="19" t="e">
        <f t="shared" ca="1" si="13"/>
        <v>#NAME?</v>
      </c>
      <c r="L123" s="19" t="e">
        <f t="shared" ca="1" si="13"/>
        <v>#NAME?</v>
      </c>
      <c r="M123" s="19" t="e">
        <f t="shared" ca="1" si="13"/>
        <v>#NAME?</v>
      </c>
      <c r="N123" s="19" t="e">
        <f t="shared" ca="1" si="13"/>
        <v>#NAME?</v>
      </c>
      <c r="O123" s="19" t="e">
        <f t="shared" ca="1" si="13"/>
        <v>#NAME?</v>
      </c>
      <c r="P123" s="19" t="e">
        <f t="shared" ca="1" si="13"/>
        <v>#NAME?</v>
      </c>
      <c r="Q123" s="19" t="e">
        <f t="shared" ca="1" si="13"/>
        <v>#NAME?</v>
      </c>
      <c r="R123" s="19" t="e">
        <f t="shared" ca="1" si="13"/>
        <v>#NAME?</v>
      </c>
      <c r="S123" s="19" t="e">
        <f t="shared" ca="1" si="13"/>
        <v>#NAME?</v>
      </c>
      <c r="T123" s="19" t="e">
        <f t="shared" ca="1" si="13"/>
        <v>#NAME?</v>
      </c>
      <c r="U123" s="19" t="e">
        <f t="shared" ca="1" si="13"/>
        <v>#NAME?</v>
      </c>
    </row>
    <row r="124" spans="1:21" x14ac:dyDescent="0.45">
      <c r="F124">
        <v>10</v>
      </c>
      <c r="G124" s="19" t="e">
        <f t="shared" ref="G124:U124" ca="1" si="14">G16</f>
        <v>#NAME?</v>
      </c>
      <c r="H124" s="19" t="e">
        <f t="shared" ca="1" si="14"/>
        <v>#NAME?</v>
      </c>
      <c r="I124" s="19" t="e">
        <f t="shared" ca="1" si="14"/>
        <v>#NAME?</v>
      </c>
      <c r="J124" s="19" t="e">
        <f t="shared" ca="1" si="14"/>
        <v>#NAME?</v>
      </c>
      <c r="K124" s="19" t="e">
        <f t="shared" ca="1" si="14"/>
        <v>#NAME?</v>
      </c>
      <c r="L124" s="19" t="e">
        <f t="shared" ca="1" si="14"/>
        <v>#NAME?</v>
      </c>
      <c r="M124" s="19" t="e">
        <f t="shared" ca="1" si="14"/>
        <v>#NAME?</v>
      </c>
      <c r="N124" s="19" t="e">
        <f t="shared" ca="1" si="14"/>
        <v>#NAME?</v>
      </c>
      <c r="O124" s="19" t="e">
        <f t="shared" ca="1" si="14"/>
        <v>#NAME?</v>
      </c>
      <c r="P124" s="19" t="e">
        <f t="shared" ca="1" si="14"/>
        <v>#NAME?</v>
      </c>
      <c r="Q124" s="19" t="e">
        <f t="shared" ca="1" si="14"/>
        <v>#NAME?</v>
      </c>
      <c r="R124" s="19" t="e">
        <f t="shared" ca="1" si="14"/>
        <v>#NAME?</v>
      </c>
      <c r="S124" s="19" t="e">
        <f t="shared" ca="1" si="14"/>
        <v>#NAME?</v>
      </c>
      <c r="T124" s="19" t="e">
        <f t="shared" ca="1" si="14"/>
        <v>#NAME?</v>
      </c>
      <c r="U124" s="19" t="e">
        <f t="shared" ca="1" si="14"/>
        <v>#NAME?</v>
      </c>
    </row>
    <row r="125" spans="1:21" x14ac:dyDescent="0.45">
      <c r="F125">
        <v>11</v>
      </c>
      <c r="G125" s="19" t="e">
        <f t="shared" ref="G125:U125" ca="1" si="15">G17</f>
        <v>#NAME?</v>
      </c>
      <c r="H125" s="19" t="e">
        <f t="shared" ca="1" si="15"/>
        <v>#NAME?</v>
      </c>
      <c r="I125" s="19" t="e">
        <f t="shared" ca="1" si="15"/>
        <v>#NAME?</v>
      </c>
      <c r="J125" s="19" t="e">
        <f t="shared" ca="1" si="15"/>
        <v>#NAME?</v>
      </c>
      <c r="K125" s="19" t="e">
        <f t="shared" ca="1" si="15"/>
        <v>#NAME?</v>
      </c>
      <c r="L125" s="19" t="e">
        <f t="shared" ca="1" si="15"/>
        <v>#NAME?</v>
      </c>
      <c r="M125" s="19" t="e">
        <f t="shared" ca="1" si="15"/>
        <v>#NAME?</v>
      </c>
      <c r="N125" s="19" t="e">
        <f t="shared" ca="1" si="15"/>
        <v>#NAME?</v>
      </c>
      <c r="O125" s="19" t="e">
        <f t="shared" ca="1" si="15"/>
        <v>#NAME?</v>
      </c>
      <c r="P125" s="19" t="e">
        <f t="shared" ca="1" si="15"/>
        <v>#NAME?</v>
      </c>
      <c r="Q125" s="19" t="e">
        <f t="shared" ca="1" si="15"/>
        <v>#NAME?</v>
      </c>
      <c r="R125" s="19" t="e">
        <f t="shared" ca="1" si="15"/>
        <v>#NAME?</v>
      </c>
      <c r="S125" s="19" t="e">
        <f t="shared" ca="1" si="15"/>
        <v>#NAME?</v>
      </c>
      <c r="T125" s="19" t="e">
        <f t="shared" ca="1" si="15"/>
        <v>#NAME?</v>
      </c>
      <c r="U125" s="19" t="e">
        <f t="shared" ca="1" si="15"/>
        <v>#NAME?</v>
      </c>
    </row>
    <row r="126" spans="1:21" x14ac:dyDescent="0.45">
      <c r="F126">
        <v>12</v>
      </c>
      <c r="G126" s="19" t="e">
        <f t="shared" ref="G126:U126" ca="1" si="16">G18</f>
        <v>#NAME?</v>
      </c>
      <c r="H126" s="19" t="e">
        <f t="shared" ca="1" si="16"/>
        <v>#NAME?</v>
      </c>
      <c r="I126" s="19" t="e">
        <f t="shared" ca="1" si="16"/>
        <v>#NAME?</v>
      </c>
      <c r="J126" s="19" t="e">
        <f t="shared" ca="1" si="16"/>
        <v>#NAME?</v>
      </c>
      <c r="K126" s="19" t="e">
        <f t="shared" ca="1" si="16"/>
        <v>#NAME?</v>
      </c>
      <c r="L126" s="19" t="e">
        <f t="shared" ca="1" si="16"/>
        <v>#NAME?</v>
      </c>
      <c r="M126" s="19" t="e">
        <f t="shared" ca="1" si="16"/>
        <v>#NAME?</v>
      </c>
      <c r="N126" s="19" t="e">
        <f t="shared" ca="1" si="16"/>
        <v>#NAME?</v>
      </c>
      <c r="O126" s="19" t="e">
        <f t="shared" ca="1" si="16"/>
        <v>#NAME?</v>
      </c>
      <c r="P126" s="19" t="e">
        <f t="shared" ca="1" si="16"/>
        <v>#NAME?</v>
      </c>
      <c r="Q126" s="19" t="e">
        <f t="shared" ca="1" si="16"/>
        <v>#NAME?</v>
      </c>
      <c r="R126" s="19" t="e">
        <f t="shared" ca="1" si="16"/>
        <v>#NAME?</v>
      </c>
      <c r="S126" s="19" t="e">
        <f t="shared" ca="1" si="16"/>
        <v>#NAME?</v>
      </c>
      <c r="T126" s="19" t="e">
        <f t="shared" ca="1" si="16"/>
        <v>#NAME?</v>
      </c>
      <c r="U126" s="19" t="e">
        <f t="shared" ca="1" si="16"/>
        <v>#NAME?</v>
      </c>
    </row>
    <row r="127" spans="1:21" x14ac:dyDescent="0.45">
      <c r="F127">
        <v>13</v>
      </c>
      <c r="G127" s="19" t="e">
        <f t="shared" ref="G127:U127" ca="1" si="17">G19</f>
        <v>#NAME?</v>
      </c>
      <c r="H127" s="19" t="e">
        <f t="shared" ca="1" si="17"/>
        <v>#NAME?</v>
      </c>
      <c r="I127" s="19" t="e">
        <f t="shared" ca="1" si="17"/>
        <v>#NAME?</v>
      </c>
      <c r="J127" s="19" t="e">
        <f t="shared" ca="1" si="17"/>
        <v>#NAME?</v>
      </c>
      <c r="K127" s="19" t="e">
        <f t="shared" ca="1" si="17"/>
        <v>#NAME?</v>
      </c>
      <c r="L127" s="19" t="e">
        <f t="shared" ca="1" si="17"/>
        <v>#NAME?</v>
      </c>
      <c r="M127" s="19" t="e">
        <f t="shared" ca="1" si="17"/>
        <v>#NAME?</v>
      </c>
      <c r="N127" s="19" t="e">
        <f t="shared" ca="1" si="17"/>
        <v>#NAME?</v>
      </c>
      <c r="O127" s="19" t="e">
        <f t="shared" ca="1" si="17"/>
        <v>#NAME?</v>
      </c>
      <c r="P127" s="19" t="e">
        <f t="shared" ca="1" si="17"/>
        <v>#NAME?</v>
      </c>
      <c r="Q127" s="19" t="e">
        <f t="shared" ca="1" si="17"/>
        <v>#NAME?</v>
      </c>
      <c r="R127" s="19" t="e">
        <f t="shared" ca="1" si="17"/>
        <v>#NAME?</v>
      </c>
      <c r="S127" s="19" t="e">
        <f t="shared" ca="1" si="17"/>
        <v>#NAME?</v>
      </c>
      <c r="T127" s="19" t="e">
        <f t="shared" ca="1" si="17"/>
        <v>#NAME?</v>
      </c>
      <c r="U127" s="19" t="e">
        <f t="shared" ca="1" si="17"/>
        <v>#NAME?</v>
      </c>
    </row>
    <row r="128" spans="1:21" x14ac:dyDescent="0.45">
      <c r="F128">
        <v>14</v>
      </c>
      <c r="G128" s="19" t="e">
        <f t="shared" ref="G128:U128" ca="1" si="18">G20</f>
        <v>#NAME?</v>
      </c>
      <c r="H128" s="19" t="e">
        <f t="shared" ca="1" si="18"/>
        <v>#NAME?</v>
      </c>
      <c r="I128" s="19" t="e">
        <f t="shared" ca="1" si="18"/>
        <v>#NAME?</v>
      </c>
      <c r="J128" s="19" t="e">
        <f t="shared" ca="1" si="18"/>
        <v>#NAME?</v>
      </c>
      <c r="K128" s="19" t="e">
        <f t="shared" ca="1" si="18"/>
        <v>#NAME?</v>
      </c>
      <c r="L128" s="19" t="e">
        <f t="shared" ca="1" si="18"/>
        <v>#NAME?</v>
      </c>
      <c r="M128" s="19" t="e">
        <f t="shared" ca="1" si="18"/>
        <v>#NAME?</v>
      </c>
      <c r="N128" s="19" t="e">
        <f t="shared" ca="1" si="18"/>
        <v>#NAME?</v>
      </c>
      <c r="O128" s="19" t="e">
        <f t="shared" ca="1" si="18"/>
        <v>#NAME?</v>
      </c>
      <c r="P128" s="19" t="e">
        <f t="shared" ca="1" si="18"/>
        <v>#NAME?</v>
      </c>
      <c r="Q128" s="19" t="e">
        <f t="shared" ca="1" si="18"/>
        <v>#NAME?</v>
      </c>
      <c r="R128" s="19" t="e">
        <f t="shared" ca="1" si="18"/>
        <v>#NAME?</v>
      </c>
      <c r="S128" s="19" t="e">
        <f t="shared" ca="1" si="18"/>
        <v>#NAME?</v>
      </c>
      <c r="T128" s="19" t="e">
        <f t="shared" ca="1" si="18"/>
        <v>#NAME?</v>
      </c>
      <c r="U128" s="19" t="e">
        <f t="shared" ca="1" si="18"/>
        <v>#NAME?</v>
      </c>
    </row>
    <row r="129" spans="6:21" x14ac:dyDescent="0.45">
      <c r="F129">
        <v>15</v>
      </c>
      <c r="G129" s="19" t="e">
        <f t="shared" ref="G129:U129" ca="1" si="19">G21</f>
        <v>#NAME?</v>
      </c>
      <c r="H129" s="19" t="e">
        <f t="shared" ca="1" si="19"/>
        <v>#NAME?</v>
      </c>
      <c r="I129" s="19" t="e">
        <f t="shared" ca="1" si="19"/>
        <v>#NAME?</v>
      </c>
      <c r="J129" s="19" t="e">
        <f t="shared" ca="1" si="19"/>
        <v>#NAME?</v>
      </c>
      <c r="K129" s="19" t="e">
        <f t="shared" ca="1" si="19"/>
        <v>#NAME?</v>
      </c>
      <c r="L129" s="19" t="e">
        <f t="shared" ca="1" si="19"/>
        <v>#NAME?</v>
      </c>
      <c r="M129" s="19" t="e">
        <f t="shared" ca="1" si="19"/>
        <v>#NAME?</v>
      </c>
      <c r="N129" s="19" t="e">
        <f t="shared" ca="1" si="19"/>
        <v>#NAME?</v>
      </c>
      <c r="O129" s="19" t="e">
        <f t="shared" ca="1" si="19"/>
        <v>#NAME?</v>
      </c>
      <c r="P129" s="19" t="e">
        <f t="shared" ca="1" si="19"/>
        <v>#NAME?</v>
      </c>
      <c r="Q129" s="19" t="e">
        <f t="shared" ca="1" si="19"/>
        <v>#NAME?</v>
      </c>
      <c r="R129" s="19" t="e">
        <f t="shared" ca="1" si="19"/>
        <v>#NAME?</v>
      </c>
      <c r="S129" s="19" t="e">
        <f t="shared" ca="1" si="19"/>
        <v>#NAME?</v>
      </c>
      <c r="T129" s="19" t="e">
        <f t="shared" ca="1" si="19"/>
        <v>#NAME?</v>
      </c>
      <c r="U129" s="19" t="e">
        <f t="shared" ca="1" si="19"/>
        <v>#NAME?</v>
      </c>
    </row>
    <row r="130" spans="6:21" x14ac:dyDescent="0.45">
      <c r="F130">
        <v>16</v>
      </c>
      <c r="G130" s="19" t="e">
        <f t="shared" ref="G130:U130" ca="1" si="20">G22</f>
        <v>#NAME?</v>
      </c>
      <c r="H130" s="19" t="e">
        <f t="shared" ca="1" si="20"/>
        <v>#NAME?</v>
      </c>
      <c r="I130" s="19" t="e">
        <f t="shared" ca="1" si="20"/>
        <v>#NAME?</v>
      </c>
      <c r="J130" s="19" t="e">
        <f t="shared" ca="1" si="20"/>
        <v>#NAME?</v>
      </c>
      <c r="K130" s="19" t="e">
        <f t="shared" ca="1" si="20"/>
        <v>#NAME?</v>
      </c>
      <c r="L130" s="19" t="e">
        <f t="shared" ca="1" si="20"/>
        <v>#NAME?</v>
      </c>
      <c r="M130" s="19" t="e">
        <f t="shared" ca="1" si="20"/>
        <v>#NAME?</v>
      </c>
      <c r="N130" s="19" t="e">
        <f t="shared" ca="1" si="20"/>
        <v>#NAME?</v>
      </c>
      <c r="O130" s="19" t="e">
        <f t="shared" ca="1" si="20"/>
        <v>#NAME?</v>
      </c>
      <c r="P130" s="19" t="e">
        <f t="shared" ca="1" si="20"/>
        <v>#NAME?</v>
      </c>
      <c r="Q130" s="19" t="e">
        <f t="shared" ca="1" si="20"/>
        <v>#NAME?</v>
      </c>
      <c r="R130" s="19" t="e">
        <f t="shared" ca="1" si="20"/>
        <v>#NAME?</v>
      </c>
      <c r="S130" s="19" t="e">
        <f t="shared" ca="1" si="20"/>
        <v>#NAME?</v>
      </c>
      <c r="T130" s="19" t="e">
        <f t="shared" ca="1" si="20"/>
        <v>#NAME?</v>
      </c>
      <c r="U130" s="19" t="e">
        <f t="shared" ca="1" si="20"/>
        <v>#NAME?</v>
      </c>
    </row>
    <row r="131" spans="6:21" x14ac:dyDescent="0.45">
      <c r="F131">
        <v>17</v>
      </c>
      <c r="G131" s="19" t="e">
        <f t="shared" ref="G131:U131" ca="1" si="21">G23</f>
        <v>#NAME?</v>
      </c>
      <c r="H131" s="19" t="e">
        <f t="shared" ca="1" si="21"/>
        <v>#NAME?</v>
      </c>
      <c r="I131" s="19" t="e">
        <f t="shared" ca="1" si="21"/>
        <v>#NAME?</v>
      </c>
      <c r="J131" s="19" t="e">
        <f t="shared" ca="1" si="21"/>
        <v>#NAME?</v>
      </c>
      <c r="K131" s="19" t="e">
        <f t="shared" ca="1" si="21"/>
        <v>#NAME?</v>
      </c>
      <c r="L131" s="19" t="e">
        <f t="shared" ca="1" si="21"/>
        <v>#NAME?</v>
      </c>
      <c r="M131" s="19" t="e">
        <f t="shared" ca="1" si="21"/>
        <v>#NAME?</v>
      </c>
      <c r="N131" s="19" t="e">
        <f t="shared" ca="1" si="21"/>
        <v>#NAME?</v>
      </c>
      <c r="O131" s="19" t="e">
        <f t="shared" ca="1" si="21"/>
        <v>#NAME?</v>
      </c>
      <c r="P131" s="19" t="e">
        <f t="shared" ca="1" si="21"/>
        <v>#NAME?</v>
      </c>
      <c r="Q131" s="19" t="e">
        <f t="shared" ca="1" si="21"/>
        <v>#NAME?</v>
      </c>
      <c r="R131" s="19" t="e">
        <f t="shared" ca="1" si="21"/>
        <v>#NAME?</v>
      </c>
      <c r="S131" s="19" t="e">
        <f t="shared" ca="1" si="21"/>
        <v>#NAME?</v>
      </c>
      <c r="T131" s="19" t="e">
        <f t="shared" ca="1" si="21"/>
        <v>#NAME?</v>
      </c>
      <c r="U131" s="19" t="e">
        <f t="shared" ca="1" si="21"/>
        <v>#NAME?</v>
      </c>
    </row>
    <row r="132" spans="6:21" x14ac:dyDescent="0.45">
      <c r="F132">
        <v>18</v>
      </c>
      <c r="G132" s="19" t="e">
        <f t="shared" ref="G132:U132" ca="1" si="22">G24</f>
        <v>#NAME?</v>
      </c>
      <c r="H132" s="19" t="e">
        <f t="shared" ca="1" si="22"/>
        <v>#NAME?</v>
      </c>
      <c r="I132" s="19" t="e">
        <f t="shared" ca="1" si="22"/>
        <v>#NAME?</v>
      </c>
      <c r="J132" s="19" t="e">
        <f t="shared" ca="1" si="22"/>
        <v>#NAME?</v>
      </c>
      <c r="K132" s="19" t="e">
        <f t="shared" ca="1" si="22"/>
        <v>#NAME?</v>
      </c>
      <c r="L132" s="19" t="e">
        <f t="shared" ca="1" si="22"/>
        <v>#NAME?</v>
      </c>
      <c r="M132" s="19" t="e">
        <f t="shared" ca="1" si="22"/>
        <v>#NAME?</v>
      </c>
      <c r="N132" s="19" t="e">
        <f t="shared" ca="1" si="22"/>
        <v>#NAME?</v>
      </c>
      <c r="O132" s="19" t="e">
        <f t="shared" ca="1" si="22"/>
        <v>#NAME?</v>
      </c>
      <c r="P132" s="19" t="e">
        <f t="shared" ca="1" si="22"/>
        <v>#NAME?</v>
      </c>
      <c r="Q132" s="19" t="e">
        <f t="shared" ca="1" si="22"/>
        <v>#NAME?</v>
      </c>
      <c r="R132" s="19" t="e">
        <f t="shared" ca="1" si="22"/>
        <v>#NAME?</v>
      </c>
      <c r="S132" s="19" t="e">
        <f t="shared" ca="1" si="22"/>
        <v>#NAME?</v>
      </c>
      <c r="T132" s="19" t="e">
        <f t="shared" ca="1" si="22"/>
        <v>#NAME?</v>
      </c>
      <c r="U132" s="19" t="e">
        <f t="shared" ca="1" si="22"/>
        <v>#NAME?</v>
      </c>
    </row>
    <row r="133" spans="6:21" x14ac:dyDescent="0.45">
      <c r="F133">
        <v>19</v>
      </c>
      <c r="G133" s="19" t="e">
        <f t="shared" ref="G133:U133" ca="1" si="23">G25</f>
        <v>#NAME?</v>
      </c>
      <c r="H133" s="19" t="e">
        <f t="shared" ca="1" si="23"/>
        <v>#NAME?</v>
      </c>
      <c r="I133" s="19" t="e">
        <f t="shared" ca="1" si="23"/>
        <v>#NAME?</v>
      </c>
      <c r="J133" s="19" t="e">
        <f t="shared" ca="1" si="23"/>
        <v>#NAME?</v>
      </c>
      <c r="K133" s="19" t="e">
        <f t="shared" ca="1" si="23"/>
        <v>#NAME?</v>
      </c>
      <c r="L133" s="19" t="e">
        <f t="shared" ca="1" si="23"/>
        <v>#NAME?</v>
      </c>
      <c r="M133" s="19" t="e">
        <f t="shared" ca="1" si="23"/>
        <v>#NAME?</v>
      </c>
      <c r="N133" s="19" t="e">
        <f t="shared" ca="1" si="23"/>
        <v>#NAME?</v>
      </c>
      <c r="O133" s="19" t="e">
        <f t="shared" ca="1" si="23"/>
        <v>#NAME?</v>
      </c>
      <c r="P133" s="19" t="e">
        <f t="shared" ca="1" si="23"/>
        <v>#NAME?</v>
      </c>
      <c r="Q133" s="19" t="e">
        <f t="shared" ca="1" si="23"/>
        <v>#NAME?</v>
      </c>
      <c r="R133" s="19" t="e">
        <f t="shared" ca="1" si="23"/>
        <v>#NAME?</v>
      </c>
      <c r="S133" s="19" t="e">
        <f t="shared" ca="1" si="23"/>
        <v>#NAME?</v>
      </c>
      <c r="T133" s="19" t="e">
        <f t="shared" ca="1" si="23"/>
        <v>#NAME?</v>
      </c>
      <c r="U133" s="19" t="e">
        <f t="shared" ca="1" si="23"/>
        <v>#NAME?</v>
      </c>
    </row>
    <row r="134" spans="6:21" x14ac:dyDescent="0.45">
      <c r="F134">
        <v>20</v>
      </c>
      <c r="G134" s="19" t="e">
        <f t="shared" ref="G134:U134" ca="1" si="24">G26</f>
        <v>#NAME?</v>
      </c>
      <c r="H134" s="19" t="e">
        <f t="shared" ca="1" si="24"/>
        <v>#NAME?</v>
      </c>
      <c r="I134" s="19" t="e">
        <f t="shared" ca="1" si="24"/>
        <v>#NAME?</v>
      </c>
      <c r="J134" s="19" t="e">
        <f t="shared" ca="1" si="24"/>
        <v>#NAME?</v>
      </c>
      <c r="K134" s="19" t="e">
        <f t="shared" ca="1" si="24"/>
        <v>#NAME?</v>
      </c>
      <c r="L134" s="19" t="e">
        <f t="shared" ca="1" si="24"/>
        <v>#NAME?</v>
      </c>
      <c r="M134" s="19" t="e">
        <f t="shared" ca="1" si="24"/>
        <v>#NAME?</v>
      </c>
      <c r="N134" s="19" t="e">
        <f t="shared" ca="1" si="24"/>
        <v>#NAME?</v>
      </c>
      <c r="O134" s="19" t="e">
        <f t="shared" ca="1" si="24"/>
        <v>#NAME?</v>
      </c>
      <c r="P134" s="19" t="e">
        <f t="shared" ca="1" si="24"/>
        <v>#NAME?</v>
      </c>
      <c r="Q134" s="19" t="e">
        <f t="shared" ca="1" si="24"/>
        <v>#NAME?</v>
      </c>
      <c r="R134" s="19" t="e">
        <f t="shared" ca="1" si="24"/>
        <v>#NAME?</v>
      </c>
      <c r="S134" s="19" t="e">
        <f t="shared" ca="1" si="24"/>
        <v>#NAME?</v>
      </c>
      <c r="T134" s="19" t="e">
        <f t="shared" ca="1" si="24"/>
        <v>#NAME?</v>
      </c>
      <c r="U134" s="19" t="e">
        <f t="shared" ca="1" si="24"/>
        <v>#NAME?</v>
      </c>
    </row>
    <row r="135" spans="6:21" x14ac:dyDescent="0.45">
      <c r="F135">
        <v>21</v>
      </c>
      <c r="G135" s="19" t="e">
        <f t="shared" ref="G135:U135" ca="1" si="25">G27</f>
        <v>#NAME?</v>
      </c>
      <c r="H135" s="19" t="e">
        <f t="shared" ca="1" si="25"/>
        <v>#NAME?</v>
      </c>
      <c r="I135" s="19" t="e">
        <f t="shared" ca="1" si="25"/>
        <v>#NAME?</v>
      </c>
      <c r="J135" s="19" t="e">
        <f t="shared" ca="1" si="25"/>
        <v>#NAME?</v>
      </c>
      <c r="K135" s="19" t="e">
        <f t="shared" ca="1" si="25"/>
        <v>#NAME?</v>
      </c>
      <c r="L135" s="19" t="e">
        <f t="shared" ca="1" si="25"/>
        <v>#NAME?</v>
      </c>
      <c r="M135" s="19" t="e">
        <f t="shared" ca="1" si="25"/>
        <v>#NAME?</v>
      </c>
      <c r="N135" s="19" t="e">
        <f t="shared" ca="1" si="25"/>
        <v>#NAME?</v>
      </c>
      <c r="O135" s="19" t="e">
        <f t="shared" ca="1" si="25"/>
        <v>#NAME?</v>
      </c>
      <c r="P135" s="19" t="e">
        <f t="shared" ca="1" si="25"/>
        <v>#NAME?</v>
      </c>
      <c r="Q135" s="19" t="e">
        <f t="shared" ca="1" si="25"/>
        <v>#NAME?</v>
      </c>
      <c r="R135" s="19" t="e">
        <f t="shared" ca="1" si="25"/>
        <v>#NAME?</v>
      </c>
      <c r="S135" s="19" t="e">
        <f t="shared" ca="1" si="25"/>
        <v>#NAME?</v>
      </c>
      <c r="T135" s="19" t="e">
        <f t="shared" ca="1" si="25"/>
        <v>#NAME?</v>
      </c>
      <c r="U135" s="19" t="e">
        <f t="shared" ca="1" si="25"/>
        <v>#NAME?</v>
      </c>
    </row>
    <row r="136" spans="6:21" x14ac:dyDescent="0.45">
      <c r="F136">
        <v>22</v>
      </c>
      <c r="G136" s="19" t="e">
        <f t="shared" ref="G136:U136" ca="1" si="26">G28</f>
        <v>#NAME?</v>
      </c>
      <c r="H136" s="19" t="e">
        <f t="shared" ca="1" si="26"/>
        <v>#NAME?</v>
      </c>
      <c r="I136" s="19" t="e">
        <f t="shared" ca="1" si="26"/>
        <v>#NAME?</v>
      </c>
      <c r="J136" s="19" t="e">
        <f t="shared" ca="1" si="26"/>
        <v>#NAME?</v>
      </c>
      <c r="K136" s="19" t="e">
        <f t="shared" ca="1" si="26"/>
        <v>#NAME?</v>
      </c>
      <c r="L136" s="19" t="e">
        <f t="shared" ca="1" si="26"/>
        <v>#NAME?</v>
      </c>
      <c r="M136" s="19" t="e">
        <f t="shared" ca="1" si="26"/>
        <v>#NAME?</v>
      </c>
      <c r="N136" s="19" t="e">
        <f t="shared" ca="1" si="26"/>
        <v>#NAME?</v>
      </c>
      <c r="O136" s="19" t="e">
        <f t="shared" ca="1" si="26"/>
        <v>#NAME?</v>
      </c>
      <c r="P136" s="19" t="e">
        <f t="shared" ca="1" si="26"/>
        <v>#NAME?</v>
      </c>
      <c r="Q136" s="19" t="e">
        <f t="shared" ca="1" si="26"/>
        <v>#NAME?</v>
      </c>
      <c r="R136" s="19" t="e">
        <f t="shared" ca="1" si="26"/>
        <v>#NAME?</v>
      </c>
      <c r="S136" s="19" t="e">
        <f t="shared" ca="1" si="26"/>
        <v>#NAME?</v>
      </c>
      <c r="T136" s="19" t="e">
        <f t="shared" ca="1" si="26"/>
        <v>#NAME?</v>
      </c>
      <c r="U136" s="19" t="e">
        <f t="shared" ca="1" si="26"/>
        <v>#NAME?</v>
      </c>
    </row>
    <row r="137" spans="6:21" x14ac:dyDescent="0.45">
      <c r="F137">
        <v>23</v>
      </c>
      <c r="G137" s="19" t="e">
        <f t="shared" ref="G137:U137" ca="1" si="27">G29</f>
        <v>#NAME?</v>
      </c>
      <c r="H137" s="19" t="e">
        <f t="shared" ca="1" si="27"/>
        <v>#NAME?</v>
      </c>
      <c r="I137" s="19" t="e">
        <f t="shared" ca="1" si="27"/>
        <v>#NAME?</v>
      </c>
      <c r="J137" s="19" t="e">
        <f t="shared" ca="1" si="27"/>
        <v>#NAME?</v>
      </c>
      <c r="K137" s="19" t="e">
        <f t="shared" ca="1" si="27"/>
        <v>#NAME?</v>
      </c>
      <c r="L137" s="19" t="e">
        <f t="shared" ca="1" si="27"/>
        <v>#NAME?</v>
      </c>
      <c r="M137" s="19" t="e">
        <f t="shared" ca="1" si="27"/>
        <v>#NAME?</v>
      </c>
      <c r="N137" s="19" t="e">
        <f t="shared" ca="1" si="27"/>
        <v>#NAME?</v>
      </c>
      <c r="O137" s="19" t="e">
        <f t="shared" ca="1" si="27"/>
        <v>#NAME?</v>
      </c>
      <c r="P137" s="19" t="e">
        <f t="shared" ca="1" si="27"/>
        <v>#NAME?</v>
      </c>
      <c r="Q137" s="19" t="e">
        <f t="shared" ca="1" si="27"/>
        <v>#NAME?</v>
      </c>
      <c r="R137" s="19" t="e">
        <f t="shared" ca="1" si="27"/>
        <v>#NAME?</v>
      </c>
      <c r="S137" s="19" t="e">
        <f t="shared" ca="1" si="27"/>
        <v>#NAME?</v>
      </c>
      <c r="T137" s="19" t="e">
        <f t="shared" ca="1" si="27"/>
        <v>#NAME?</v>
      </c>
      <c r="U137" s="19" t="e">
        <f t="shared" ca="1" si="27"/>
        <v>#NAME?</v>
      </c>
    </row>
    <row r="138" spans="6:21" x14ac:dyDescent="0.45">
      <c r="F138">
        <v>24</v>
      </c>
      <c r="G138" s="19" t="e">
        <f t="shared" ref="G138:U138" ca="1" si="28">G30</f>
        <v>#NAME?</v>
      </c>
      <c r="H138" s="19" t="e">
        <f t="shared" ca="1" si="28"/>
        <v>#NAME?</v>
      </c>
      <c r="I138" s="19" t="e">
        <f t="shared" ca="1" si="28"/>
        <v>#NAME?</v>
      </c>
      <c r="J138" s="19" t="e">
        <f t="shared" ca="1" si="28"/>
        <v>#NAME?</v>
      </c>
      <c r="K138" s="19" t="e">
        <f t="shared" ca="1" si="28"/>
        <v>#NAME?</v>
      </c>
      <c r="L138" s="19" t="e">
        <f t="shared" ca="1" si="28"/>
        <v>#NAME?</v>
      </c>
      <c r="M138" s="19" t="e">
        <f t="shared" ca="1" si="28"/>
        <v>#NAME?</v>
      </c>
      <c r="N138" s="19" t="e">
        <f t="shared" ca="1" si="28"/>
        <v>#NAME?</v>
      </c>
      <c r="O138" s="19" t="e">
        <f t="shared" ca="1" si="28"/>
        <v>#NAME?</v>
      </c>
      <c r="P138" s="19" t="e">
        <f t="shared" ca="1" si="28"/>
        <v>#NAME?</v>
      </c>
      <c r="Q138" s="19" t="e">
        <f t="shared" ca="1" si="28"/>
        <v>#NAME?</v>
      </c>
      <c r="R138" s="19" t="e">
        <f t="shared" ca="1" si="28"/>
        <v>#NAME?</v>
      </c>
      <c r="S138" s="19" t="e">
        <f t="shared" ca="1" si="28"/>
        <v>#NAME?</v>
      </c>
      <c r="T138" s="19" t="e">
        <f t="shared" ca="1" si="28"/>
        <v>#NAME?</v>
      </c>
      <c r="U138" s="19" t="e">
        <f t="shared" ca="1" si="28"/>
        <v>#NAME?</v>
      </c>
    </row>
    <row r="139" spans="6:21" x14ac:dyDescent="0.45">
      <c r="F139">
        <v>25</v>
      </c>
      <c r="G139" s="19" t="e">
        <f t="shared" ref="G139:U139" ca="1" si="29">G31</f>
        <v>#NAME?</v>
      </c>
      <c r="H139" s="19" t="e">
        <f t="shared" ca="1" si="29"/>
        <v>#NAME?</v>
      </c>
      <c r="I139" s="19" t="e">
        <f t="shared" ca="1" si="29"/>
        <v>#NAME?</v>
      </c>
      <c r="J139" s="19" t="e">
        <f t="shared" ca="1" si="29"/>
        <v>#NAME?</v>
      </c>
      <c r="K139" s="19" t="e">
        <f t="shared" ca="1" si="29"/>
        <v>#NAME?</v>
      </c>
      <c r="L139" s="19" t="e">
        <f t="shared" ca="1" si="29"/>
        <v>#NAME?</v>
      </c>
      <c r="M139" s="19" t="e">
        <f t="shared" ca="1" si="29"/>
        <v>#NAME?</v>
      </c>
      <c r="N139" s="19" t="e">
        <f t="shared" ca="1" si="29"/>
        <v>#NAME?</v>
      </c>
      <c r="O139" s="19" t="e">
        <f t="shared" ca="1" si="29"/>
        <v>#NAME?</v>
      </c>
      <c r="P139" s="19" t="e">
        <f t="shared" ca="1" si="29"/>
        <v>#NAME?</v>
      </c>
      <c r="Q139" s="19" t="e">
        <f t="shared" ca="1" si="29"/>
        <v>#NAME?</v>
      </c>
      <c r="R139" s="19" t="e">
        <f t="shared" ca="1" si="29"/>
        <v>#NAME?</v>
      </c>
      <c r="S139" s="19" t="e">
        <f t="shared" ca="1" si="29"/>
        <v>#NAME?</v>
      </c>
      <c r="T139" s="19" t="e">
        <f t="shared" ca="1" si="29"/>
        <v>#NAME?</v>
      </c>
      <c r="U139" s="19" t="e">
        <f t="shared" ca="1" si="29"/>
        <v>#NAME?</v>
      </c>
    </row>
    <row r="140" spans="6:21" x14ac:dyDescent="0.45">
      <c r="F140">
        <v>26</v>
      </c>
      <c r="G140" s="19" t="e">
        <f t="shared" ref="G140:U140" ca="1" si="30">G32</f>
        <v>#NAME?</v>
      </c>
      <c r="H140" s="19" t="e">
        <f t="shared" ca="1" si="30"/>
        <v>#NAME?</v>
      </c>
      <c r="I140" s="19" t="e">
        <f t="shared" ca="1" si="30"/>
        <v>#NAME?</v>
      </c>
      <c r="J140" s="19" t="e">
        <f t="shared" ca="1" si="30"/>
        <v>#NAME?</v>
      </c>
      <c r="K140" s="19" t="e">
        <f t="shared" ca="1" si="30"/>
        <v>#NAME?</v>
      </c>
      <c r="L140" s="19" t="e">
        <f t="shared" ca="1" si="30"/>
        <v>#NAME?</v>
      </c>
      <c r="M140" s="19" t="e">
        <f t="shared" ca="1" si="30"/>
        <v>#NAME?</v>
      </c>
      <c r="N140" s="19" t="e">
        <f t="shared" ca="1" si="30"/>
        <v>#NAME?</v>
      </c>
      <c r="O140" s="19" t="e">
        <f t="shared" ca="1" si="30"/>
        <v>#NAME?</v>
      </c>
      <c r="P140" s="19" t="e">
        <f t="shared" ca="1" si="30"/>
        <v>#NAME?</v>
      </c>
      <c r="Q140" s="19" t="e">
        <f t="shared" ca="1" si="30"/>
        <v>#NAME?</v>
      </c>
      <c r="R140" s="19" t="e">
        <f t="shared" ca="1" si="30"/>
        <v>#NAME?</v>
      </c>
      <c r="S140" s="19" t="e">
        <f t="shared" ca="1" si="30"/>
        <v>#NAME?</v>
      </c>
      <c r="T140" s="19" t="e">
        <f t="shared" ca="1" si="30"/>
        <v>#NAME?</v>
      </c>
      <c r="U140" s="19" t="e">
        <f t="shared" ca="1" si="30"/>
        <v>#NAME?</v>
      </c>
    </row>
    <row r="141" spans="6:21" x14ac:dyDescent="0.45">
      <c r="F141">
        <v>27</v>
      </c>
      <c r="G141" s="19" t="e">
        <f t="shared" ref="G141:U141" ca="1" si="31">G33</f>
        <v>#NAME?</v>
      </c>
      <c r="H141" s="19" t="e">
        <f t="shared" ca="1" si="31"/>
        <v>#NAME?</v>
      </c>
      <c r="I141" s="19" t="e">
        <f t="shared" ca="1" si="31"/>
        <v>#NAME?</v>
      </c>
      <c r="J141" s="19" t="e">
        <f t="shared" ca="1" si="31"/>
        <v>#NAME?</v>
      </c>
      <c r="K141" s="19" t="e">
        <f t="shared" ca="1" si="31"/>
        <v>#NAME?</v>
      </c>
      <c r="L141" s="19" t="e">
        <f t="shared" ca="1" si="31"/>
        <v>#NAME?</v>
      </c>
      <c r="M141" s="19" t="e">
        <f t="shared" ca="1" si="31"/>
        <v>#NAME?</v>
      </c>
      <c r="N141" s="19" t="e">
        <f t="shared" ca="1" si="31"/>
        <v>#NAME?</v>
      </c>
      <c r="O141" s="19" t="e">
        <f t="shared" ca="1" si="31"/>
        <v>#NAME?</v>
      </c>
      <c r="P141" s="19" t="e">
        <f t="shared" ca="1" si="31"/>
        <v>#NAME?</v>
      </c>
      <c r="Q141" s="19" t="e">
        <f t="shared" ca="1" si="31"/>
        <v>#NAME?</v>
      </c>
      <c r="R141" s="19" t="e">
        <f t="shared" ca="1" si="31"/>
        <v>#NAME?</v>
      </c>
      <c r="S141" s="19" t="e">
        <f t="shared" ca="1" si="31"/>
        <v>#NAME?</v>
      </c>
      <c r="T141" s="19" t="e">
        <f t="shared" ca="1" si="31"/>
        <v>#NAME?</v>
      </c>
      <c r="U141" s="19" t="e">
        <f t="shared" ca="1" si="31"/>
        <v>#NAME?</v>
      </c>
    </row>
    <row r="142" spans="6:21" x14ac:dyDescent="0.45">
      <c r="F142">
        <v>28</v>
      </c>
      <c r="G142" s="19" t="e">
        <f t="shared" ref="G142:U142" ca="1" si="32">G34</f>
        <v>#NAME?</v>
      </c>
      <c r="H142" s="19" t="e">
        <f t="shared" ca="1" si="32"/>
        <v>#NAME?</v>
      </c>
      <c r="I142" s="19" t="e">
        <f t="shared" ca="1" si="32"/>
        <v>#NAME?</v>
      </c>
      <c r="J142" s="19" t="e">
        <f t="shared" ca="1" si="32"/>
        <v>#NAME?</v>
      </c>
      <c r="K142" s="19" t="e">
        <f t="shared" ca="1" si="32"/>
        <v>#NAME?</v>
      </c>
      <c r="L142" s="19" t="e">
        <f t="shared" ca="1" si="32"/>
        <v>#NAME?</v>
      </c>
      <c r="M142" s="19" t="e">
        <f t="shared" ca="1" si="32"/>
        <v>#NAME?</v>
      </c>
      <c r="N142" s="19" t="e">
        <f t="shared" ca="1" si="32"/>
        <v>#NAME?</v>
      </c>
      <c r="O142" s="19" t="e">
        <f t="shared" ca="1" si="32"/>
        <v>#NAME?</v>
      </c>
      <c r="P142" s="19" t="e">
        <f t="shared" ca="1" si="32"/>
        <v>#NAME?</v>
      </c>
      <c r="Q142" s="19" t="e">
        <f t="shared" ca="1" si="32"/>
        <v>#NAME?</v>
      </c>
      <c r="R142" s="19" t="e">
        <f t="shared" ca="1" si="32"/>
        <v>#NAME?</v>
      </c>
      <c r="S142" s="19" t="e">
        <f t="shared" ca="1" si="32"/>
        <v>#NAME?</v>
      </c>
      <c r="T142" s="19" t="e">
        <f t="shared" ca="1" si="32"/>
        <v>#NAME?</v>
      </c>
      <c r="U142" s="19" t="e">
        <f t="shared" ca="1" si="32"/>
        <v>#NAME?</v>
      </c>
    </row>
    <row r="143" spans="6:21" x14ac:dyDescent="0.45">
      <c r="F143">
        <v>29</v>
      </c>
      <c r="G143" s="19" t="e">
        <f t="shared" ref="G143:U143" ca="1" si="33">G35</f>
        <v>#NAME?</v>
      </c>
      <c r="H143" s="19" t="e">
        <f t="shared" ca="1" si="33"/>
        <v>#NAME?</v>
      </c>
      <c r="I143" s="19" t="e">
        <f t="shared" ca="1" si="33"/>
        <v>#NAME?</v>
      </c>
      <c r="J143" s="19" t="e">
        <f t="shared" ca="1" si="33"/>
        <v>#NAME?</v>
      </c>
      <c r="K143" s="19" t="e">
        <f t="shared" ca="1" si="33"/>
        <v>#NAME?</v>
      </c>
      <c r="L143" s="19" t="e">
        <f t="shared" ca="1" si="33"/>
        <v>#NAME?</v>
      </c>
      <c r="M143" s="19" t="e">
        <f t="shared" ca="1" si="33"/>
        <v>#NAME?</v>
      </c>
      <c r="N143" s="19" t="e">
        <f t="shared" ca="1" si="33"/>
        <v>#NAME?</v>
      </c>
      <c r="O143" s="19" t="e">
        <f t="shared" ca="1" si="33"/>
        <v>#NAME?</v>
      </c>
      <c r="P143" s="19" t="e">
        <f t="shared" ca="1" si="33"/>
        <v>#NAME?</v>
      </c>
      <c r="Q143" s="19" t="e">
        <f t="shared" ca="1" si="33"/>
        <v>#NAME?</v>
      </c>
      <c r="R143" s="19" t="e">
        <f t="shared" ca="1" si="33"/>
        <v>#NAME?</v>
      </c>
      <c r="S143" s="19" t="e">
        <f t="shared" ca="1" si="33"/>
        <v>#NAME?</v>
      </c>
      <c r="T143" s="19" t="e">
        <f t="shared" ca="1" si="33"/>
        <v>#NAME?</v>
      </c>
      <c r="U143" s="19" t="e">
        <f t="shared" ca="1" si="33"/>
        <v>#NAME?</v>
      </c>
    </row>
    <row r="144" spans="6:21" x14ac:dyDescent="0.45">
      <c r="F144">
        <v>30</v>
      </c>
      <c r="G144" s="19" t="e">
        <f t="shared" ref="G144:U144" ca="1" si="34">G36</f>
        <v>#NAME?</v>
      </c>
      <c r="H144" s="19" t="e">
        <f t="shared" ca="1" si="34"/>
        <v>#NAME?</v>
      </c>
      <c r="I144" s="19" t="e">
        <f t="shared" ca="1" si="34"/>
        <v>#NAME?</v>
      </c>
      <c r="J144" s="19" t="e">
        <f t="shared" ca="1" si="34"/>
        <v>#NAME?</v>
      </c>
      <c r="K144" s="19" t="e">
        <f t="shared" ca="1" si="34"/>
        <v>#NAME?</v>
      </c>
      <c r="L144" s="19" t="e">
        <f t="shared" ca="1" si="34"/>
        <v>#NAME?</v>
      </c>
      <c r="M144" s="19" t="e">
        <f t="shared" ca="1" si="34"/>
        <v>#NAME?</v>
      </c>
      <c r="N144" s="19" t="e">
        <f t="shared" ca="1" si="34"/>
        <v>#NAME?</v>
      </c>
      <c r="O144" s="19" t="e">
        <f t="shared" ca="1" si="34"/>
        <v>#NAME?</v>
      </c>
      <c r="P144" s="19" t="e">
        <f t="shared" ca="1" si="34"/>
        <v>#NAME?</v>
      </c>
      <c r="Q144" s="19" t="e">
        <f t="shared" ca="1" si="34"/>
        <v>#NAME?</v>
      </c>
      <c r="R144" s="19" t="e">
        <f t="shared" ca="1" si="34"/>
        <v>#NAME?</v>
      </c>
      <c r="S144" s="19" t="e">
        <f t="shared" ca="1" si="34"/>
        <v>#NAME?</v>
      </c>
      <c r="T144" s="19" t="e">
        <f t="shared" ca="1" si="34"/>
        <v>#NAME?</v>
      </c>
      <c r="U144" s="19" t="e">
        <f t="shared" ca="1" si="34"/>
        <v>#NAME?</v>
      </c>
    </row>
    <row r="145" spans="6:21" x14ac:dyDescent="0.45">
      <c r="F145">
        <v>31</v>
      </c>
      <c r="G145" s="19" t="e">
        <f t="shared" ref="G145:U145" ca="1" si="35">G37</f>
        <v>#NAME?</v>
      </c>
      <c r="H145" s="19" t="e">
        <f t="shared" ca="1" si="35"/>
        <v>#NAME?</v>
      </c>
      <c r="I145" s="19" t="e">
        <f t="shared" ca="1" si="35"/>
        <v>#NAME?</v>
      </c>
      <c r="J145" s="19" t="e">
        <f t="shared" ca="1" si="35"/>
        <v>#NAME?</v>
      </c>
      <c r="K145" s="19" t="e">
        <f t="shared" ca="1" si="35"/>
        <v>#NAME?</v>
      </c>
      <c r="L145" s="19" t="e">
        <f t="shared" ca="1" si="35"/>
        <v>#NAME?</v>
      </c>
      <c r="M145" s="19" t="e">
        <f t="shared" ca="1" si="35"/>
        <v>#NAME?</v>
      </c>
      <c r="N145" s="19" t="e">
        <f t="shared" ca="1" si="35"/>
        <v>#NAME?</v>
      </c>
      <c r="O145" s="19" t="e">
        <f t="shared" ca="1" si="35"/>
        <v>#NAME?</v>
      </c>
      <c r="P145" s="19" t="e">
        <f t="shared" ca="1" si="35"/>
        <v>#NAME?</v>
      </c>
      <c r="Q145" s="19" t="e">
        <f t="shared" ca="1" si="35"/>
        <v>#NAME?</v>
      </c>
      <c r="R145" s="19" t="e">
        <f t="shared" ca="1" si="35"/>
        <v>#NAME?</v>
      </c>
      <c r="S145" s="19" t="e">
        <f t="shared" ca="1" si="35"/>
        <v>#NAME?</v>
      </c>
      <c r="T145" s="19" t="e">
        <f t="shared" ca="1" si="35"/>
        <v>#NAME?</v>
      </c>
      <c r="U145" s="19" t="e">
        <f t="shared" ca="1" si="35"/>
        <v>#NAME?</v>
      </c>
    </row>
    <row r="146" spans="6:21" x14ac:dyDescent="0.45">
      <c r="F146">
        <v>32</v>
      </c>
      <c r="G146" s="19" t="e">
        <f t="shared" ref="G146:U146" ca="1" si="36">G38</f>
        <v>#NAME?</v>
      </c>
      <c r="H146" s="19" t="e">
        <f t="shared" ca="1" si="36"/>
        <v>#NAME?</v>
      </c>
      <c r="I146" s="19" t="e">
        <f t="shared" ca="1" si="36"/>
        <v>#NAME?</v>
      </c>
      <c r="J146" s="19" t="e">
        <f t="shared" ca="1" si="36"/>
        <v>#NAME?</v>
      </c>
      <c r="K146" s="19" t="e">
        <f t="shared" ca="1" si="36"/>
        <v>#NAME?</v>
      </c>
      <c r="L146" s="19" t="e">
        <f t="shared" ca="1" si="36"/>
        <v>#NAME?</v>
      </c>
      <c r="M146" s="19" t="e">
        <f t="shared" ca="1" si="36"/>
        <v>#NAME?</v>
      </c>
      <c r="N146" s="19" t="e">
        <f t="shared" ca="1" si="36"/>
        <v>#NAME?</v>
      </c>
      <c r="O146" s="19" t="e">
        <f t="shared" ca="1" si="36"/>
        <v>#NAME?</v>
      </c>
      <c r="P146" s="19" t="e">
        <f t="shared" ca="1" si="36"/>
        <v>#NAME?</v>
      </c>
      <c r="Q146" s="19" t="e">
        <f t="shared" ca="1" si="36"/>
        <v>#NAME?</v>
      </c>
      <c r="R146" s="19" t="e">
        <f t="shared" ca="1" si="36"/>
        <v>#NAME?</v>
      </c>
      <c r="S146" s="19" t="e">
        <f t="shared" ca="1" si="36"/>
        <v>#NAME?</v>
      </c>
      <c r="T146" s="19" t="e">
        <f t="shared" ca="1" si="36"/>
        <v>#NAME?</v>
      </c>
      <c r="U146" s="19" t="e">
        <f t="shared" ca="1" si="36"/>
        <v>#NAME?</v>
      </c>
    </row>
    <row r="147" spans="6:21" x14ac:dyDescent="0.45">
      <c r="F147">
        <v>33</v>
      </c>
      <c r="G147" s="19" t="e">
        <f t="shared" ref="G147:U147" ca="1" si="37">G39</f>
        <v>#NAME?</v>
      </c>
      <c r="H147" s="19" t="e">
        <f t="shared" ca="1" si="37"/>
        <v>#NAME?</v>
      </c>
      <c r="I147" s="19" t="e">
        <f t="shared" ca="1" si="37"/>
        <v>#NAME?</v>
      </c>
      <c r="J147" s="19" t="e">
        <f t="shared" ca="1" si="37"/>
        <v>#NAME?</v>
      </c>
      <c r="K147" s="19" t="e">
        <f t="shared" ca="1" si="37"/>
        <v>#NAME?</v>
      </c>
      <c r="L147" s="19" t="e">
        <f t="shared" ca="1" si="37"/>
        <v>#NAME?</v>
      </c>
      <c r="M147" s="19" t="e">
        <f t="shared" ca="1" si="37"/>
        <v>#NAME?</v>
      </c>
      <c r="N147" s="19" t="e">
        <f t="shared" ca="1" si="37"/>
        <v>#NAME?</v>
      </c>
      <c r="O147" s="19" t="e">
        <f t="shared" ca="1" si="37"/>
        <v>#NAME?</v>
      </c>
      <c r="P147" s="19" t="e">
        <f t="shared" ca="1" si="37"/>
        <v>#NAME?</v>
      </c>
      <c r="Q147" s="19" t="e">
        <f t="shared" ca="1" si="37"/>
        <v>#NAME?</v>
      </c>
      <c r="R147" s="19" t="e">
        <f t="shared" ca="1" si="37"/>
        <v>#NAME?</v>
      </c>
      <c r="S147" s="19" t="e">
        <f t="shared" ca="1" si="37"/>
        <v>#NAME?</v>
      </c>
      <c r="T147" s="19" t="e">
        <f t="shared" ca="1" si="37"/>
        <v>#NAME?</v>
      </c>
      <c r="U147" s="19" t="e">
        <f t="shared" ca="1" si="37"/>
        <v>#NAME?</v>
      </c>
    </row>
    <row r="148" spans="6:21" x14ac:dyDescent="0.45">
      <c r="F148">
        <v>34</v>
      </c>
      <c r="G148" s="19" t="e">
        <f t="shared" ref="G148:U148" ca="1" si="38">G40</f>
        <v>#NAME?</v>
      </c>
      <c r="H148" s="19" t="e">
        <f t="shared" ca="1" si="38"/>
        <v>#NAME?</v>
      </c>
      <c r="I148" s="19" t="e">
        <f t="shared" ca="1" si="38"/>
        <v>#NAME?</v>
      </c>
      <c r="J148" s="19" t="e">
        <f t="shared" ca="1" si="38"/>
        <v>#NAME?</v>
      </c>
      <c r="K148" s="19" t="e">
        <f t="shared" ca="1" si="38"/>
        <v>#NAME?</v>
      </c>
      <c r="L148" s="19" t="e">
        <f t="shared" ca="1" si="38"/>
        <v>#NAME?</v>
      </c>
      <c r="M148" s="19" t="e">
        <f t="shared" ca="1" si="38"/>
        <v>#NAME?</v>
      </c>
      <c r="N148" s="19" t="e">
        <f t="shared" ca="1" si="38"/>
        <v>#NAME?</v>
      </c>
      <c r="O148" s="19" t="e">
        <f t="shared" ca="1" si="38"/>
        <v>#NAME?</v>
      </c>
      <c r="P148" s="19" t="e">
        <f t="shared" ca="1" si="38"/>
        <v>#NAME?</v>
      </c>
      <c r="Q148" s="19" t="e">
        <f t="shared" ca="1" si="38"/>
        <v>#NAME?</v>
      </c>
      <c r="R148" s="19" t="e">
        <f t="shared" ca="1" si="38"/>
        <v>#NAME?</v>
      </c>
      <c r="S148" s="19" t="e">
        <f t="shared" ca="1" si="38"/>
        <v>#NAME?</v>
      </c>
      <c r="T148" s="19" t="e">
        <f t="shared" ca="1" si="38"/>
        <v>#NAME?</v>
      </c>
      <c r="U148" s="19" t="e">
        <f t="shared" ca="1" si="38"/>
        <v>#NAME?</v>
      </c>
    </row>
    <row r="149" spans="6:21" x14ac:dyDescent="0.45">
      <c r="F149">
        <v>35</v>
      </c>
      <c r="G149" s="19" t="e">
        <f t="shared" ref="G149:U149" ca="1" si="39">G41</f>
        <v>#NAME?</v>
      </c>
      <c r="H149" s="19" t="e">
        <f t="shared" ca="1" si="39"/>
        <v>#NAME?</v>
      </c>
      <c r="I149" s="19" t="e">
        <f t="shared" ca="1" si="39"/>
        <v>#NAME?</v>
      </c>
      <c r="J149" s="19" t="e">
        <f t="shared" ca="1" si="39"/>
        <v>#NAME?</v>
      </c>
      <c r="K149" s="19" t="e">
        <f t="shared" ca="1" si="39"/>
        <v>#NAME?</v>
      </c>
      <c r="L149" s="19" t="e">
        <f t="shared" ca="1" si="39"/>
        <v>#NAME?</v>
      </c>
      <c r="M149" s="19" t="e">
        <f t="shared" ca="1" si="39"/>
        <v>#NAME?</v>
      </c>
      <c r="N149" s="19" t="e">
        <f t="shared" ca="1" si="39"/>
        <v>#NAME?</v>
      </c>
      <c r="O149" s="19" t="e">
        <f t="shared" ca="1" si="39"/>
        <v>#NAME?</v>
      </c>
      <c r="P149" s="19" t="e">
        <f t="shared" ca="1" si="39"/>
        <v>#NAME?</v>
      </c>
      <c r="Q149" s="19" t="e">
        <f t="shared" ca="1" si="39"/>
        <v>#NAME?</v>
      </c>
      <c r="R149" s="19" t="e">
        <f t="shared" ca="1" si="39"/>
        <v>#NAME?</v>
      </c>
      <c r="S149" s="19" t="e">
        <f t="shared" ca="1" si="39"/>
        <v>#NAME?</v>
      </c>
      <c r="T149" s="19" t="e">
        <f t="shared" ca="1" si="39"/>
        <v>#NAME?</v>
      </c>
      <c r="U149" s="19" t="e">
        <f t="shared" ca="1" si="39"/>
        <v>#NAME?</v>
      </c>
    </row>
    <row r="150" spans="6:21" x14ac:dyDescent="0.45">
      <c r="F150">
        <v>36</v>
      </c>
      <c r="G150" s="19" t="e">
        <f t="shared" ref="G150:U150" ca="1" si="40">G42</f>
        <v>#NAME?</v>
      </c>
      <c r="H150" s="19" t="e">
        <f t="shared" ca="1" si="40"/>
        <v>#NAME?</v>
      </c>
      <c r="I150" s="19" t="e">
        <f t="shared" ca="1" si="40"/>
        <v>#NAME?</v>
      </c>
      <c r="J150" s="19" t="e">
        <f t="shared" ca="1" si="40"/>
        <v>#NAME?</v>
      </c>
      <c r="K150" s="19" t="e">
        <f t="shared" ca="1" si="40"/>
        <v>#NAME?</v>
      </c>
      <c r="L150" s="19" t="e">
        <f t="shared" ca="1" si="40"/>
        <v>#NAME?</v>
      </c>
      <c r="M150" s="19" t="e">
        <f t="shared" ca="1" si="40"/>
        <v>#NAME?</v>
      </c>
      <c r="N150" s="19" t="e">
        <f t="shared" ca="1" si="40"/>
        <v>#NAME?</v>
      </c>
      <c r="O150" s="19" t="e">
        <f t="shared" ca="1" si="40"/>
        <v>#NAME?</v>
      </c>
      <c r="P150" s="19" t="e">
        <f t="shared" ca="1" si="40"/>
        <v>#NAME?</v>
      </c>
      <c r="Q150" s="19" t="e">
        <f t="shared" ca="1" si="40"/>
        <v>#NAME?</v>
      </c>
      <c r="R150" s="19" t="e">
        <f t="shared" ca="1" si="40"/>
        <v>#NAME?</v>
      </c>
      <c r="S150" s="19" t="e">
        <f t="shared" ca="1" si="40"/>
        <v>#NAME?</v>
      </c>
      <c r="T150" s="19" t="e">
        <f t="shared" ca="1" si="40"/>
        <v>#NAME?</v>
      </c>
      <c r="U150" s="19" t="e">
        <f t="shared" ca="1" si="40"/>
        <v>#NAME?</v>
      </c>
    </row>
    <row r="151" spans="6:21" x14ac:dyDescent="0.45">
      <c r="F151">
        <v>37</v>
      </c>
      <c r="G151" s="19" t="e">
        <f t="shared" ref="G151:U151" ca="1" si="41">G43</f>
        <v>#NAME?</v>
      </c>
      <c r="H151" s="19" t="e">
        <f t="shared" ca="1" si="41"/>
        <v>#NAME?</v>
      </c>
      <c r="I151" s="19" t="e">
        <f t="shared" ca="1" si="41"/>
        <v>#NAME?</v>
      </c>
      <c r="J151" s="19" t="e">
        <f t="shared" ca="1" si="41"/>
        <v>#NAME?</v>
      </c>
      <c r="K151" s="19" t="e">
        <f t="shared" ca="1" si="41"/>
        <v>#NAME?</v>
      </c>
      <c r="L151" s="19" t="e">
        <f t="shared" ca="1" si="41"/>
        <v>#NAME?</v>
      </c>
      <c r="M151" s="19" t="e">
        <f t="shared" ca="1" si="41"/>
        <v>#NAME?</v>
      </c>
      <c r="N151" s="19" t="e">
        <f t="shared" ca="1" si="41"/>
        <v>#NAME?</v>
      </c>
      <c r="O151" s="19" t="e">
        <f t="shared" ca="1" si="41"/>
        <v>#NAME?</v>
      </c>
      <c r="P151" s="19" t="e">
        <f t="shared" ca="1" si="41"/>
        <v>#NAME?</v>
      </c>
      <c r="Q151" s="19" t="e">
        <f t="shared" ca="1" si="41"/>
        <v>#NAME?</v>
      </c>
      <c r="R151" s="19" t="e">
        <f t="shared" ca="1" si="41"/>
        <v>#NAME?</v>
      </c>
      <c r="S151" s="19" t="e">
        <f t="shared" ca="1" si="41"/>
        <v>#NAME?</v>
      </c>
      <c r="T151" s="19" t="e">
        <f t="shared" ca="1" si="41"/>
        <v>#NAME?</v>
      </c>
      <c r="U151" s="19" t="e">
        <f t="shared" ca="1" si="41"/>
        <v>#NAME?</v>
      </c>
    </row>
    <row r="152" spans="6:21" x14ac:dyDescent="0.45">
      <c r="F152">
        <v>38</v>
      </c>
      <c r="G152" s="19" t="e">
        <f t="shared" ref="G152:U152" ca="1" si="42">G44</f>
        <v>#NAME?</v>
      </c>
      <c r="H152" s="19" t="e">
        <f t="shared" ca="1" si="42"/>
        <v>#NAME?</v>
      </c>
      <c r="I152" s="19" t="e">
        <f t="shared" ca="1" si="42"/>
        <v>#NAME?</v>
      </c>
      <c r="J152" s="19" t="e">
        <f t="shared" ca="1" si="42"/>
        <v>#NAME?</v>
      </c>
      <c r="K152" s="19" t="e">
        <f t="shared" ca="1" si="42"/>
        <v>#NAME?</v>
      </c>
      <c r="L152" s="19" t="e">
        <f t="shared" ca="1" si="42"/>
        <v>#NAME?</v>
      </c>
      <c r="M152" s="19" t="e">
        <f t="shared" ca="1" si="42"/>
        <v>#NAME?</v>
      </c>
      <c r="N152" s="19" t="e">
        <f t="shared" ca="1" si="42"/>
        <v>#NAME?</v>
      </c>
      <c r="O152" s="19" t="e">
        <f t="shared" ca="1" si="42"/>
        <v>#NAME?</v>
      </c>
      <c r="P152" s="19" t="e">
        <f t="shared" ca="1" si="42"/>
        <v>#NAME?</v>
      </c>
      <c r="Q152" s="19" t="e">
        <f t="shared" ca="1" si="42"/>
        <v>#NAME?</v>
      </c>
      <c r="R152" s="19" t="e">
        <f t="shared" ca="1" si="42"/>
        <v>#NAME?</v>
      </c>
      <c r="S152" s="19" t="e">
        <f t="shared" ca="1" si="42"/>
        <v>#NAME?</v>
      </c>
      <c r="T152" s="19" t="e">
        <f t="shared" ca="1" si="42"/>
        <v>#NAME?</v>
      </c>
      <c r="U152" s="19" t="e">
        <f t="shared" ca="1" si="42"/>
        <v>#NAME?</v>
      </c>
    </row>
    <row r="153" spans="6:21" x14ac:dyDescent="0.45">
      <c r="F153">
        <v>39</v>
      </c>
      <c r="G153" s="19" t="e">
        <f t="shared" ref="G153:U153" ca="1" si="43">G45</f>
        <v>#NAME?</v>
      </c>
      <c r="H153" s="19" t="e">
        <f t="shared" ca="1" si="43"/>
        <v>#NAME?</v>
      </c>
      <c r="I153" s="19" t="e">
        <f t="shared" ca="1" si="43"/>
        <v>#NAME?</v>
      </c>
      <c r="J153" s="19" t="e">
        <f t="shared" ca="1" si="43"/>
        <v>#NAME?</v>
      </c>
      <c r="K153" s="19" t="e">
        <f t="shared" ca="1" si="43"/>
        <v>#NAME?</v>
      </c>
      <c r="L153" s="19" t="e">
        <f t="shared" ca="1" si="43"/>
        <v>#NAME?</v>
      </c>
      <c r="M153" s="19" t="e">
        <f t="shared" ca="1" si="43"/>
        <v>#NAME?</v>
      </c>
      <c r="N153" s="19" t="e">
        <f t="shared" ca="1" si="43"/>
        <v>#NAME?</v>
      </c>
      <c r="O153" s="19" t="e">
        <f t="shared" ca="1" si="43"/>
        <v>#NAME?</v>
      </c>
      <c r="P153" s="19" t="e">
        <f t="shared" ca="1" si="43"/>
        <v>#NAME?</v>
      </c>
      <c r="Q153" s="19" t="e">
        <f t="shared" ca="1" si="43"/>
        <v>#NAME?</v>
      </c>
      <c r="R153" s="19" t="e">
        <f t="shared" ca="1" si="43"/>
        <v>#NAME?</v>
      </c>
      <c r="S153" s="19" t="e">
        <f t="shared" ca="1" si="43"/>
        <v>#NAME?</v>
      </c>
      <c r="T153" s="19" t="e">
        <f t="shared" ca="1" si="43"/>
        <v>#NAME?</v>
      </c>
      <c r="U153" s="19" t="e">
        <f t="shared" ca="1" si="43"/>
        <v>#NAME?</v>
      </c>
    </row>
    <row r="154" spans="6:21" x14ac:dyDescent="0.45">
      <c r="F154">
        <v>40</v>
      </c>
      <c r="G154" s="19" t="e">
        <f t="shared" ref="G154:U154" ca="1" si="44">G46</f>
        <v>#NAME?</v>
      </c>
      <c r="H154" s="19" t="e">
        <f t="shared" ca="1" si="44"/>
        <v>#NAME?</v>
      </c>
      <c r="I154" s="19" t="e">
        <f t="shared" ca="1" si="44"/>
        <v>#NAME?</v>
      </c>
      <c r="J154" s="19" t="e">
        <f t="shared" ca="1" si="44"/>
        <v>#NAME?</v>
      </c>
      <c r="K154" s="19" t="e">
        <f t="shared" ca="1" si="44"/>
        <v>#NAME?</v>
      </c>
      <c r="L154" s="19" t="e">
        <f t="shared" ca="1" si="44"/>
        <v>#NAME?</v>
      </c>
      <c r="M154" s="19" t="e">
        <f t="shared" ca="1" si="44"/>
        <v>#NAME?</v>
      </c>
      <c r="N154" s="19" t="e">
        <f t="shared" ca="1" si="44"/>
        <v>#NAME?</v>
      </c>
      <c r="O154" s="19" t="e">
        <f t="shared" ca="1" si="44"/>
        <v>#NAME?</v>
      </c>
      <c r="P154" s="19" t="e">
        <f t="shared" ca="1" si="44"/>
        <v>#NAME?</v>
      </c>
      <c r="Q154" s="19" t="e">
        <f t="shared" ca="1" si="44"/>
        <v>#NAME?</v>
      </c>
      <c r="R154" s="19" t="e">
        <f t="shared" ca="1" si="44"/>
        <v>#NAME?</v>
      </c>
      <c r="S154" s="19" t="e">
        <f t="shared" ca="1" si="44"/>
        <v>#NAME?</v>
      </c>
      <c r="T154" s="19" t="e">
        <f t="shared" ca="1" si="44"/>
        <v>#NAME?</v>
      </c>
      <c r="U154" s="19" t="e">
        <f t="shared" ca="1" si="44"/>
        <v>#NAME?</v>
      </c>
    </row>
    <row r="155" spans="6:21" x14ac:dyDescent="0.45">
      <c r="F155">
        <v>41</v>
      </c>
      <c r="G155" s="19" t="e">
        <f t="shared" ref="G155:U155" ca="1" si="45">G47</f>
        <v>#NAME?</v>
      </c>
      <c r="H155" s="19" t="e">
        <f t="shared" ca="1" si="45"/>
        <v>#NAME?</v>
      </c>
      <c r="I155" s="19" t="e">
        <f t="shared" ca="1" si="45"/>
        <v>#NAME?</v>
      </c>
      <c r="J155" s="19" t="e">
        <f t="shared" ca="1" si="45"/>
        <v>#NAME?</v>
      </c>
      <c r="K155" s="19" t="e">
        <f t="shared" ca="1" si="45"/>
        <v>#NAME?</v>
      </c>
      <c r="L155" s="19" t="e">
        <f t="shared" ca="1" si="45"/>
        <v>#NAME?</v>
      </c>
      <c r="M155" s="19" t="e">
        <f t="shared" ca="1" si="45"/>
        <v>#NAME?</v>
      </c>
      <c r="N155" s="19" t="e">
        <f t="shared" ca="1" si="45"/>
        <v>#NAME?</v>
      </c>
      <c r="O155" s="19" t="e">
        <f t="shared" ca="1" si="45"/>
        <v>#NAME?</v>
      </c>
      <c r="P155" s="19" t="e">
        <f t="shared" ca="1" si="45"/>
        <v>#NAME?</v>
      </c>
      <c r="Q155" s="19" t="e">
        <f t="shared" ca="1" si="45"/>
        <v>#NAME?</v>
      </c>
      <c r="R155" s="19" t="e">
        <f t="shared" ca="1" si="45"/>
        <v>#NAME?</v>
      </c>
      <c r="S155" s="19" t="e">
        <f t="shared" ca="1" si="45"/>
        <v>#NAME?</v>
      </c>
      <c r="T155" s="19" t="e">
        <f t="shared" ca="1" si="45"/>
        <v>#NAME?</v>
      </c>
      <c r="U155" s="19" t="e">
        <f t="shared" ca="1" si="45"/>
        <v>#NAME?</v>
      </c>
    </row>
    <row r="156" spans="6:21" x14ac:dyDescent="0.45">
      <c r="F156">
        <v>42</v>
      </c>
      <c r="G156" s="27" t="e">
        <f ca="1">($E$48*(1+AVERAGE($C$43:$C$47))^($F156-G$114+1))*'Total CH4 prod CO2 Inj'!C46+($F$48*(1+AVERAGE($D$43:$D$47))^($F156-G$114+1))*'Total CH4 prod CO2 Inj'!T46-'Inj sep cost'!C46-'Inj sep cost'!T46</f>
        <v>#NAME?</v>
      </c>
      <c r="H156" s="19" t="e">
        <f t="shared" ref="H156:U156" ca="1" si="46">H48</f>
        <v>#NAME?</v>
      </c>
      <c r="I156" s="19" t="e">
        <f t="shared" ca="1" si="46"/>
        <v>#NAME?</v>
      </c>
      <c r="J156" s="19" t="e">
        <f t="shared" ca="1" si="46"/>
        <v>#NAME?</v>
      </c>
      <c r="K156" s="19" t="e">
        <f t="shared" ca="1" si="46"/>
        <v>#NAME?</v>
      </c>
      <c r="L156" s="19" t="e">
        <f t="shared" ca="1" si="46"/>
        <v>#NAME?</v>
      </c>
      <c r="M156" s="19" t="e">
        <f t="shared" ca="1" si="46"/>
        <v>#NAME?</v>
      </c>
      <c r="N156" s="19" t="e">
        <f t="shared" ca="1" si="46"/>
        <v>#NAME?</v>
      </c>
      <c r="O156" s="19" t="e">
        <f t="shared" ca="1" si="46"/>
        <v>#NAME?</v>
      </c>
      <c r="P156" s="19" t="e">
        <f t="shared" ca="1" si="46"/>
        <v>#NAME?</v>
      </c>
      <c r="Q156" s="19" t="e">
        <f t="shared" ca="1" si="46"/>
        <v>#NAME?</v>
      </c>
      <c r="R156" s="19" t="e">
        <f t="shared" ca="1" si="46"/>
        <v>#NAME?</v>
      </c>
      <c r="S156" s="19" t="e">
        <f t="shared" ca="1" si="46"/>
        <v>#NAME?</v>
      </c>
      <c r="T156" s="19" t="e">
        <f t="shared" ca="1" si="46"/>
        <v>#NAME?</v>
      </c>
      <c r="U156" s="19" t="e">
        <f t="shared" ca="1" si="46"/>
        <v>#NAME?</v>
      </c>
    </row>
    <row r="157" spans="6:21" x14ac:dyDescent="0.45">
      <c r="F157">
        <v>43</v>
      </c>
      <c r="G157" s="27" t="e">
        <f ca="1">($E$48*(1+AVERAGE($C$43:$C$47))^($F157-G$114+1))*'Total CH4 prod CO2 Inj'!C47+($F$48*(1+AVERAGE($D$43:$D$47))^($F157-G$114+1))*'Total CH4 prod CO2 Inj'!T47-'Inj sep cost'!C47-'Inj sep cost'!T47</f>
        <v>#NAME?</v>
      </c>
      <c r="H157" s="27" t="e">
        <f ca="1">($E$49*(1+AVERAGE($C$44:$C$48))^($F157-H$114+1))*'Total CH4 prod CO2 Inj'!D47+($F$49*(1+AVERAGE($D$44:$D$48))^($F157-H$114+1))*'Total CH4 prod CO2 Inj'!U47-'Inj sep cost'!D47-'Inj sep cost'!U47</f>
        <v>#NAME?</v>
      </c>
      <c r="I157" s="19" t="e">
        <f t="shared" ref="I157:U157" ca="1" si="47">I49</f>
        <v>#NAME?</v>
      </c>
      <c r="J157" s="19" t="e">
        <f t="shared" ca="1" si="47"/>
        <v>#NAME?</v>
      </c>
      <c r="K157" s="19" t="e">
        <f t="shared" ca="1" si="47"/>
        <v>#NAME?</v>
      </c>
      <c r="L157" s="19" t="e">
        <f t="shared" ca="1" si="47"/>
        <v>#NAME?</v>
      </c>
      <c r="M157" s="19" t="e">
        <f t="shared" ca="1" si="47"/>
        <v>#NAME?</v>
      </c>
      <c r="N157" s="19" t="e">
        <f t="shared" ca="1" si="47"/>
        <v>#NAME?</v>
      </c>
      <c r="O157" s="19" t="e">
        <f t="shared" ca="1" si="47"/>
        <v>#NAME?</v>
      </c>
      <c r="P157" s="19" t="e">
        <f t="shared" ca="1" si="47"/>
        <v>#NAME?</v>
      </c>
      <c r="Q157" s="19" t="e">
        <f t="shared" ca="1" si="47"/>
        <v>#NAME?</v>
      </c>
      <c r="R157" s="19" t="e">
        <f t="shared" ca="1" si="47"/>
        <v>#NAME?</v>
      </c>
      <c r="S157" s="19" t="e">
        <f t="shared" ca="1" si="47"/>
        <v>#NAME?</v>
      </c>
      <c r="T157" s="19" t="e">
        <f t="shared" ca="1" si="47"/>
        <v>#NAME?</v>
      </c>
      <c r="U157" s="19" t="e">
        <f t="shared" ca="1" si="47"/>
        <v>#NAME?</v>
      </c>
    </row>
    <row r="158" spans="6:21" x14ac:dyDescent="0.45">
      <c r="F158">
        <v>44</v>
      </c>
      <c r="G158" s="27" t="e">
        <f ca="1">($E$48*(1+AVERAGE($C$43:$C$47))^($F158-G$114+1))*'Total CH4 prod CO2 Inj'!C48+($F$48*(1+AVERAGE($D$43:$D$47))^($F158-G$114+1))*'Total CH4 prod CO2 Inj'!T48-'Inj sep cost'!C48-'Inj sep cost'!T48</f>
        <v>#NAME?</v>
      </c>
      <c r="H158" s="27" t="e">
        <f ca="1">($E$49*(1+AVERAGE($C$44:$C$48))^($F158-H$114+1))*'Total CH4 prod CO2 Inj'!D48+($F$49*(1+AVERAGE($D$44:$D$48))^($F158-H$114+1))*'Total CH4 prod CO2 Inj'!U48-'Inj sep cost'!D48-'Inj sep cost'!U48</f>
        <v>#NAME?</v>
      </c>
      <c r="I158" s="27" t="e">
        <f ca="1">($E$50*(1+AVERAGE($C$45:$C$49))^($F158-I$114+1))*'Total CH4 prod CO2 Inj'!E48+($F$50*(1+AVERAGE($D$45:$D$49))^($F158-I$114+1))*'Total CH4 prod CO2 Inj'!V48-'Inj sep cost'!E48-'Inj sep cost'!V48</f>
        <v>#NAME?</v>
      </c>
      <c r="J158" s="19" t="e">
        <f t="shared" ref="J158:U158" ca="1" si="48">J50</f>
        <v>#NAME?</v>
      </c>
      <c r="K158" s="19" t="e">
        <f t="shared" ca="1" si="48"/>
        <v>#NAME?</v>
      </c>
      <c r="L158" s="19" t="e">
        <f t="shared" ca="1" si="48"/>
        <v>#NAME?</v>
      </c>
      <c r="M158" s="19" t="e">
        <f t="shared" ca="1" si="48"/>
        <v>#NAME?</v>
      </c>
      <c r="N158" s="19" t="e">
        <f t="shared" ca="1" si="48"/>
        <v>#NAME?</v>
      </c>
      <c r="O158" s="19" t="e">
        <f t="shared" ca="1" si="48"/>
        <v>#NAME?</v>
      </c>
      <c r="P158" s="19" t="e">
        <f t="shared" ca="1" si="48"/>
        <v>#NAME?</v>
      </c>
      <c r="Q158" s="19" t="e">
        <f t="shared" ca="1" si="48"/>
        <v>#NAME?</v>
      </c>
      <c r="R158" s="19" t="e">
        <f t="shared" ca="1" si="48"/>
        <v>#NAME?</v>
      </c>
      <c r="S158" s="19" t="e">
        <f t="shared" ca="1" si="48"/>
        <v>#NAME?</v>
      </c>
      <c r="T158" s="19" t="e">
        <f t="shared" ca="1" si="48"/>
        <v>#NAME?</v>
      </c>
      <c r="U158" s="19" t="e">
        <f t="shared" ca="1" si="48"/>
        <v>#NAME?</v>
      </c>
    </row>
    <row r="159" spans="6:21" x14ac:dyDescent="0.45">
      <c r="F159">
        <v>45</v>
      </c>
      <c r="G159" s="27" t="e">
        <f ca="1">($E$48*(1+AVERAGE($C$43:$C$47))^($F159-G$114+1))*'Total CH4 prod CO2 Inj'!C49+($F$48*(1+AVERAGE($D$43:$D$47))^($F159-G$114+1))*'Total CH4 prod CO2 Inj'!T49-'Inj sep cost'!C49-'Inj sep cost'!T49</f>
        <v>#NAME?</v>
      </c>
      <c r="H159" s="27" t="e">
        <f ca="1">($E$49*(1+AVERAGE($C$44:$C$48))^($F159-H$114+1))*'Total CH4 prod CO2 Inj'!D49+($F$49*(1+AVERAGE($D$44:$D$48))^($F159-H$114+1))*'Total CH4 prod CO2 Inj'!U49-'Inj sep cost'!D49-'Inj sep cost'!U49</f>
        <v>#NAME?</v>
      </c>
      <c r="I159" s="27" t="e">
        <f ca="1">($E$50*(1+AVERAGE($C$45:$C$49))^($F159-I$114+1))*'Total CH4 prod CO2 Inj'!E49+($F$50*(1+AVERAGE($D$45:$D$49))^($F159-I$114+1))*'Total CH4 prod CO2 Inj'!V49-'Inj sep cost'!E49-'Inj sep cost'!V49</f>
        <v>#NAME?</v>
      </c>
      <c r="J159" s="27" t="e">
        <f ca="1">($E$51*(1+AVERAGE($C$46:$C$50))^($F159-J$114+1))*'Total CH4 prod CO2 Inj'!F49+($F$51*(1+AVERAGE($D$46:$D$50))^($F159-J$114+1))*'Total CH4 prod CO2 Inj'!W49-'Inj sep cost'!F49-'Inj sep cost'!W49</f>
        <v>#NAME?</v>
      </c>
      <c r="K159" s="19" t="e">
        <f t="shared" ref="K159:U159" ca="1" si="49">K51</f>
        <v>#NAME?</v>
      </c>
      <c r="L159" s="19" t="e">
        <f t="shared" ca="1" si="49"/>
        <v>#NAME?</v>
      </c>
      <c r="M159" s="19" t="e">
        <f t="shared" ca="1" si="49"/>
        <v>#NAME?</v>
      </c>
      <c r="N159" s="19" t="e">
        <f t="shared" ca="1" si="49"/>
        <v>#NAME?</v>
      </c>
      <c r="O159" s="19" t="e">
        <f t="shared" ca="1" si="49"/>
        <v>#NAME?</v>
      </c>
      <c r="P159" s="19" t="e">
        <f t="shared" ca="1" si="49"/>
        <v>#NAME?</v>
      </c>
      <c r="Q159" s="19" t="e">
        <f t="shared" ca="1" si="49"/>
        <v>#NAME?</v>
      </c>
      <c r="R159" s="19" t="e">
        <f t="shared" ca="1" si="49"/>
        <v>#NAME?</v>
      </c>
      <c r="S159" s="19" t="e">
        <f t="shared" ca="1" si="49"/>
        <v>#NAME?</v>
      </c>
      <c r="T159" s="19" t="e">
        <f t="shared" ca="1" si="49"/>
        <v>#NAME?</v>
      </c>
      <c r="U159" s="19" t="e">
        <f t="shared" ca="1" si="49"/>
        <v>#NAME?</v>
      </c>
    </row>
    <row r="160" spans="6:21" x14ac:dyDescent="0.45">
      <c r="F160">
        <v>46</v>
      </c>
      <c r="G160" s="27" t="e">
        <f ca="1">($E$48*(1+AVERAGE($C$43:$C$47))^($F160-G$114+1))*'Total CH4 prod CO2 Inj'!C50+($F$48*(1+AVERAGE($D$43:$D$47))^($F160-G$114+1))*'Total CH4 prod CO2 Inj'!T50-'Inj sep cost'!C50-'Inj sep cost'!T50</f>
        <v>#NAME?</v>
      </c>
      <c r="H160" s="27" t="e">
        <f ca="1">($E$49*(1+AVERAGE($C$44:$C$48))^($F160-H$114+1))*'Total CH4 prod CO2 Inj'!D50+($F$49*(1+AVERAGE($D$44:$D$48))^($F160-H$114+1))*'Total CH4 prod CO2 Inj'!U50-'Inj sep cost'!D50-'Inj sep cost'!U50</f>
        <v>#NAME?</v>
      </c>
      <c r="I160" s="27" t="e">
        <f ca="1">($E$50*(1+AVERAGE($C$45:$C$49))^($F160-I$114+1))*'Total CH4 prod CO2 Inj'!E50+($F$50*(1+AVERAGE($D$45:$D$49))^($F160-I$114+1))*'Total CH4 prod CO2 Inj'!V50-'Inj sep cost'!E50-'Inj sep cost'!V50</f>
        <v>#NAME?</v>
      </c>
      <c r="J160" s="27" t="e">
        <f ca="1">($E$51*(1+AVERAGE($C$46:$C$50))^($F160-J$114+1))*'Total CH4 prod CO2 Inj'!F50+($F$51*(1+AVERAGE($D$46:$D$50))^($F160-J$114+1))*'Total CH4 prod CO2 Inj'!W50-'Inj sep cost'!F50-'Inj sep cost'!W50</f>
        <v>#NAME?</v>
      </c>
      <c r="K160" s="27" t="e">
        <f ca="1">($E$52*(1+AVERAGE($C$47:$C$51))^($F160-K$114+1))*'Total CH4 prod CO2 Inj'!G50+($F$52*(1+AVERAGE($D$47:$D$51))^($F160-K$114+1))*'Total CH4 prod CO2 Inj'!X50-'Inj sep cost'!G50-'Inj sep cost'!X50</f>
        <v>#NAME?</v>
      </c>
      <c r="L160" s="19" t="e">
        <f t="shared" ref="L160:U160" ca="1" si="50">L52</f>
        <v>#NAME?</v>
      </c>
      <c r="M160" s="19" t="e">
        <f t="shared" ca="1" si="50"/>
        <v>#NAME?</v>
      </c>
      <c r="N160" s="19" t="e">
        <f t="shared" ca="1" si="50"/>
        <v>#NAME?</v>
      </c>
      <c r="O160" s="19" t="e">
        <f t="shared" ca="1" si="50"/>
        <v>#NAME?</v>
      </c>
      <c r="P160" s="19" t="e">
        <f t="shared" ca="1" si="50"/>
        <v>#NAME?</v>
      </c>
      <c r="Q160" s="19" t="e">
        <f t="shared" ca="1" si="50"/>
        <v>#NAME?</v>
      </c>
      <c r="R160" s="19" t="e">
        <f t="shared" ca="1" si="50"/>
        <v>#NAME?</v>
      </c>
      <c r="S160" s="19" t="e">
        <f t="shared" ca="1" si="50"/>
        <v>#NAME?</v>
      </c>
      <c r="T160" s="19" t="e">
        <f t="shared" ca="1" si="50"/>
        <v>#NAME?</v>
      </c>
      <c r="U160" s="19" t="e">
        <f t="shared" ca="1" si="50"/>
        <v>#NAME?</v>
      </c>
    </row>
    <row r="161" spans="6:21" x14ac:dyDescent="0.45">
      <c r="F161">
        <v>47</v>
      </c>
      <c r="G161" s="27" t="e">
        <f ca="1">($E$48*(1+AVERAGE($C$43:$C$47))^($F161-G$114+1))*'Total CH4 prod CO2 Inj'!C51+($F$48*(1+AVERAGE($D$43:$D$47))^($F161-G$114+1))*'Total CH4 prod CO2 Inj'!T51-'Inj sep cost'!C51-'Inj sep cost'!T51</f>
        <v>#NAME?</v>
      </c>
      <c r="H161" s="27" t="e">
        <f ca="1">($E$49*(1+AVERAGE($C$44:$C$48))^($F161-H$114+1))*'Total CH4 prod CO2 Inj'!D51+($F$49*(1+AVERAGE($D$44:$D$48))^($F161-H$114+1))*'Total CH4 prod CO2 Inj'!U51-'Inj sep cost'!D51-'Inj sep cost'!U51</f>
        <v>#NAME?</v>
      </c>
      <c r="I161" s="27" t="e">
        <f ca="1">($E$50*(1+AVERAGE($C$45:$C$49))^($F161-I$114+1))*'Total CH4 prod CO2 Inj'!E51+($F$50*(1+AVERAGE($D$45:$D$49))^($F161-I$114+1))*'Total CH4 prod CO2 Inj'!V51-'Inj sep cost'!E51-'Inj sep cost'!V51</f>
        <v>#NAME?</v>
      </c>
      <c r="J161" s="27" t="e">
        <f ca="1">($E$51*(1+AVERAGE($C$46:$C$50))^($F161-J$114+1))*'Total CH4 prod CO2 Inj'!F51+($F$51*(1+AVERAGE($D$46:$D$50))^($F161-J$114+1))*'Total CH4 prod CO2 Inj'!W51-'Inj sep cost'!F51-'Inj sep cost'!W51</f>
        <v>#NAME?</v>
      </c>
      <c r="K161" s="27" t="e">
        <f ca="1">($E$52*(1+AVERAGE($C$47:$C$51))^($F161-K$114+1))*'Total CH4 prod CO2 Inj'!G51+($F$52*(1+AVERAGE($D$47:$D$51))^($F161-K$114+1))*'Total CH4 prod CO2 Inj'!X51-'Inj sep cost'!G51-'Inj sep cost'!X51</f>
        <v>#NAME?</v>
      </c>
      <c r="L161" s="27" t="e">
        <f ca="1">($E$53*(1+AVERAGE($C$48:$C$52))^($F161-L$114+1))*'Total CH4 prod CO2 Inj'!H51+($F$53*(1+AVERAGE($D$48:$D$52))^($F161-L$114+1))*'Total CH4 prod CO2 Inj'!Y51-'Inj sep cost'!H51-'Inj sep cost'!Y51</f>
        <v>#NAME?</v>
      </c>
      <c r="M161" s="19" t="e">
        <f t="shared" ref="M161:U161" ca="1" si="51">M53</f>
        <v>#NAME?</v>
      </c>
      <c r="N161" s="19" t="e">
        <f t="shared" ca="1" si="51"/>
        <v>#NAME?</v>
      </c>
      <c r="O161" s="19" t="e">
        <f t="shared" ca="1" si="51"/>
        <v>#NAME?</v>
      </c>
      <c r="P161" s="19" t="e">
        <f t="shared" ca="1" si="51"/>
        <v>#NAME?</v>
      </c>
      <c r="Q161" s="19" t="e">
        <f t="shared" ca="1" si="51"/>
        <v>#NAME?</v>
      </c>
      <c r="R161" s="19" t="e">
        <f t="shared" ca="1" si="51"/>
        <v>#NAME?</v>
      </c>
      <c r="S161" s="19" t="e">
        <f t="shared" ca="1" si="51"/>
        <v>#NAME?</v>
      </c>
      <c r="T161" s="19" t="e">
        <f t="shared" ca="1" si="51"/>
        <v>#NAME?</v>
      </c>
      <c r="U161" s="19" t="e">
        <f t="shared" ca="1" si="51"/>
        <v>#NAME?</v>
      </c>
    </row>
    <row r="162" spans="6:21" x14ac:dyDescent="0.45">
      <c r="F162">
        <v>48</v>
      </c>
      <c r="G162" s="27" t="e">
        <f ca="1">($E$48*(1+AVERAGE($C$43:$C$47))^($F162-G$114+1))*'Total CH4 prod CO2 Inj'!C52+($F$48*(1+AVERAGE($D$43:$D$47))^($F162-G$114+1))*'Total CH4 prod CO2 Inj'!T52-'Inj sep cost'!C52-'Inj sep cost'!T52</f>
        <v>#NAME?</v>
      </c>
      <c r="H162" s="27" t="e">
        <f ca="1">($E$49*(1+AVERAGE($C$44:$C$48))^($F162-H$114+1))*'Total CH4 prod CO2 Inj'!D52+($F$49*(1+AVERAGE($D$44:$D$48))^($F162-H$114+1))*'Total CH4 prod CO2 Inj'!U52-'Inj sep cost'!D52-'Inj sep cost'!U52</f>
        <v>#NAME?</v>
      </c>
      <c r="I162" s="27" t="e">
        <f ca="1">($E$50*(1+AVERAGE($C$45:$C$49))^($F162-I$114+1))*'Total CH4 prod CO2 Inj'!E52+($F$50*(1+AVERAGE($D$45:$D$49))^($F162-I$114+1))*'Total CH4 prod CO2 Inj'!V52-'Inj sep cost'!E52-'Inj sep cost'!V52</f>
        <v>#NAME?</v>
      </c>
      <c r="J162" s="27" t="e">
        <f ca="1">($E$51*(1+AVERAGE($C$46:$C$50))^($F162-J$114+1))*'Total CH4 prod CO2 Inj'!F52+($F$51*(1+AVERAGE($D$46:$D$50))^($F162-J$114+1))*'Total CH4 prod CO2 Inj'!W52-'Inj sep cost'!F52-'Inj sep cost'!W52</f>
        <v>#NAME?</v>
      </c>
      <c r="K162" s="27" t="e">
        <f ca="1">($E$52*(1+AVERAGE($C$47:$C$51))^($F162-K$114+1))*'Total CH4 prod CO2 Inj'!G52+($F$52*(1+AVERAGE($D$47:$D$51))^($F162-K$114+1))*'Total CH4 prod CO2 Inj'!X52-'Inj sep cost'!G52-'Inj sep cost'!X52</f>
        <v>#NAME?</v>
      </c>
      <c r="L162" s="27" t="e">
        <f ca="1">($E$53*(1+AVERAGE($C$48:$C$52))^($F162-L$114+1))*'Total CH4 prod CO2 Inj'!H52+($F$53*(1+AVERAGE($D$48:$D$52))^($F162-L$114+1))*'Total CH4 prod CO2 Inj'!Y52-'Inj sep cost'!H52-'Inj sep cost'!Y52</f>
        <v>#NAME?</v>
      </c>
      <c r="M162" s="27" t="e">
        <f ca="1">($E$54*(1+AVERAGE($C$49:$C$53))^($F162-M$114+1))*'Total CH4 prod CO2 Inj'!I52+($F$54*(1+AVERAGE($D$49:$D$53))^($F162-M$114+1))*'Total CH4 prod CO2 Inj'!Z52-'Inj sep cost'!I52-'Inj sep cost'!Z52</f>
        <v>#NAME?</v>
      </c>
      <c r="N162" s="19" t="e">
        <f t="shared" ref="N162:U162" ca="1" si="52">N54</f>
        <v>#NAME?</v>
      </c>
      <c r="O162" s="19" t="e">
        <f t="shared" ca="1" si="52"/>
        <v>#NAME?</v>
      </c>
      <c r="P162" s="19" t="e">
        <f t="shared" ca="1" si="52"/>
        <v>#NAME?</v>
      </c>
      <c r="Q162" s="19" t="e">
        <f t="shared" ca="1" si="52"/>
        <v>#NAME?</v>
      </c>
      <c r="R162" s="19" t="e">
        <f t="shared" ca="1" si="52"/>
        <v>#NAME?</v>
      </c>
      <c r="S162" s="19" t="e">
        <f t="shared" ca="1" si="52"/>
        <v>#NAME?</v>
      </c>
      <c r="T162" s="19" t="e">
        <f t="shared" ca="1" si="52"/>
        <v>#NAME?</v>
      </c>
      <c r="U162" s="19" t="e">
        <f t="shared" ca="1" si="52"/>
        <v>#NAME?</v>
      </c>
    </row>
    <row r="163" spans="6:21" x14ac:dyDescent="0.45">
      <c r="F163">
        <v>49</v>
      </c>
      <c r="G163" s="27" t="e">
        <f ca="1">($E$48*(1+AVERAGE($C$43:$C$47))^($F163-G$114+1))*'Total CH4 prod CO2 Inj'!C53+($F$48*(1+AVERAGE($D$43:$D$47))^($F163-G$114+1))*'Total CH4 prod CO2 Inj'!T53-'Inj sep cost'!C53-'Inj sep cost'!T53</f>
        <v>#NAME?</v>
      </c>
      <c r="H163" s="27" t="e">
        <f ca="1">($E$49*(1+AVERAGE($C$44:$C$48))^($F163-H$114+1))*'Total CH4 prod CO2 Inj'!D53+($F$49*(1+AVERAGE($D$44:$D$48))^($F163-H$114+1))*'Total CH4 prod CO2 Inj'!U53-'Inj sep cost'!D53-'Inj sep cost'!U53</f>
        <v>#NAME?</v>
      </c>
      <c r="I163" s="27" t="e">
        <f ca="1">($E$50*(1+AVERAGE($C$45:$C$49))^($F163-I$114+1))*'Total CH4 prod CO2 Inj'!E53+($F$50*(1+AVERAGE($D$45:$D$49))^($F163-I$114+1))*'Total CH4 prod CO2 Inj'!V53-'Inj sep cost'!E53-'Inj sep cost'!V53</f>
        <v>#NAME?</v>
      </c>
      <c r="J163" s="27" t="e">
        <f ca="1">($E$51*(1+AVERAGE($C$46:$C$50))^($F163-J$114+1))*'Total CH4 prod CO2 Inj'!F53+($F$51*(1+AVERAGE($D$46:$D$50))^($F163-J$114+1))*'Total CH4 prod CO2 Inj'!W53-'Inj sep cost'!F53-'Inj sep cost'!W53</f>
        <v>#NAME?</v>
      </c>
      <c r="K163" s="27" t="e">
        <f ca="1">($E$52*(1+AVERAGE($C$47:$C$51))^($F163-K$114+1))*'Total CH4 prod CO2 Inj'!G53+($F$52*(1+AVERAGE($D$47:$D$51))^($F163-K$114+1))*'Total CH4 prod CO2 Inj'!X53-'Inj sep cost'!G53-'Inj sep cost'!X53</f>
        <v>#NAME?</v>
      </c>
      <c r="L163" s="27" t="e">
        <f ca="1">($E$53*(1+AVERAGE($C$48:$C$52))^($F163-L$114+1))*'Total CH4 prod CO2 Inj'!H53+($F$53*(1+AVERAGE($D$48:$D$52))^($F163-L$114+1))*'Total CH4 prod CO2 Inj'!Y53-'Inj sep cost'!H53-'Inj sep cost'!Y53</f>
        <v>#NAME?</v>
      </c>
      <c r="M163" s="27" t="e">
        <f ca="1">($E$54*(1+AVERAGE($C$49:$C$53))^($F163-M$114+1))*'Total CH4 prod CO2 Inj'!I53+($F$54*(1+AVERAGE($D$49:$D$53))^($F163-M$114+1))*'Total CH4 prod CO2 Inj'!Z53-'Inj sep cost'!I53-'Inj sep cost'!Z53</f>
        <v>#NAME?</v>
      </c>
      <c r="N163" s="27" t="e">
        <f ca="1">($E$55*(1+AVERAGE($C$50:$C$54))^($F163-N$114+1))*'Total CH4 prod CO2 Inj'!J53+($F$55*(1+AVERAGE($D$50:$D$54))^($F163-N$114+1))*'Total CH4 prod CO2 Inj'!AA53-'Inj sep cost'!J53-'Inj sep cost'!AA53</f>
        <v>#NAME?</v>
      </c>
      <c r="O163" s="19" t="e">
        <f t="shared" ref="O163:U163" ca="1" si="53">O55</f>
        <v>#NAME?</v>
      </c>
      <c r="P163" s="19" t="e">
        <f t="shared" ca="1" si="53"/>
        <v>#NAME?</v>
      </c>
      <c r="Q163" s="19" t="e">
        <f t="shared" ca="1" si="53"/>
        <v>#NAME?</v>
      </c>
      <c r="R163" s="19" t="e">
        <f t="shared" ca="1" si="53"/>
        <v>#NAME?</v>
      </c>
      <c r="S163" s="19" t="e">
        <f t="shared" ca="1" si="53"/>
        <v>#NAME?</v>
      </c>
      <c r="T163" s="19" t="e">
        <f t="shared" ca="1" si="53"/>
        <v>#NAME?</v>
      </c>
      <c r="U163" s="19" t="e">
        <f t="shared" ca="1" si="53"/>
        <v>#NAME?</v>
      </c>
    </row>
    <row r="164" spans="6:21" x14ac:dyDescent="0.45">
      <c r="F164">
        <v>50</v>
      </c>
      <c r="G164" s="27" t="e">
        <f ca="1">($E$48*(1+AVERAGE($C$43:$C$47))^($F164-G$114+1))*'Total CH4 prod CO2 Inj'!C54+($F$48*(1+AVERAGE($D$43:$D$47))^($F164-G$114+1))*'Total CH4 prod CO2 Inj'!T54-'Inj sep cost'!C54-'Inj sep cost'!T54</f>
        <v>#NAME?</v>
      </c>
      <c r="H164" s="27" t="e">
        <f ca="1">($E$49*(1+AVERAGE($C$44:$C$48))^($F164-H$114+1))*'Total CH4 prod CO2 Inj'!D54+($F$49*(1+AVERAGE($D$44:$D$48))^($F164-H$114+1))*'Total CH4 prod CO2 Inj'!U54-'Inj sep cost'!D54-'Inj sep cost'!U54</f>
        <v>#NAME?</v>
      </c>
      <c r="I164" s="27" t="e">
        <f ca="1">($E$50*(1+AVERAGE($C$45:$C$49))^($F164-I$114+1))*'Total CH4 prod CO2 Inj'!E54+($F$50*(1+AVERAGE($D$45:$D$49))^($F164-I$114+1))*'Total CH4 prod CO2 Inj'!V54-'Inj sep cost'!E54-'Inj sep cost'!V54</f>
        <v>#NAME?</v>
      </c>
      <c r="J164" s="27" t="e">
        <f ca="1">($E$51*(1+AVERAGE($C$46:$C$50))^($F164-J$114+1))*'Total CH4 prod CO2 Inj'!F54+($F$51*(1+AVERAGE($D$46:$D$50))^($F164-J$114+1))*'Total CH4 prod CO2 Inj'!W54-'Inj sep cost'!F54-'Inj sep cost'!W54</f>
        <v>#NAME?</v>
      </c>
      <c r="K164" s="27" t="e">
        <f ca="1">($E$52*(1+AVERAGE($C$47:$C$51))^($F164-K$114+1))*'Total CH4 prod CO2 Inj'!G54+($F$52*(1+AVERAGE($D$47:$D$51))^($F164-K$114+1))*'Total CH4 prod CO2 Inj'!X54-'Inj sep cost'!G54-'Inj sep cost'!X54</f>
        <v>#NAME?</v>
      </c>
      <c r="L164" s="27" t="e">
        <f ca="1">($E$53*(1+AVERAGE($C$48:$C$52))^($F164-L$114+1))*'Total CH4 prod CO2 Inj'!H54+($F$53*(1+AVERAGE($D$48:$D$52))^($F164-L$114+1))*'Total CH4 prod CO2 Inj'!Y54-'Inj sep cost'!H54-'Inj sep cost'!Y54</f>
        <v>#NAME?</v>
      </c>
      <c r="M164" s="27" t="e">
        <f ca="1">($E$54*(1+AVERAGE($C$49:$C$53))^($F164-M$114+1))*'Total CH4 prod CO2 Inj'!I54+($F$54*(1+AVERAGE($D$49:$D$53))^($F164-M$114+1))*'Total CH4 prod CO2 Inj'!Z54-'Inj sep cost'!I54-'Inj sep cost'!Z54</f>
        <v>#NAME?</v>
      </c>
      <c r="N164" s="27" t="e">
        <f ca="1">($E$55*(1+AVERAGE($C$50:$C$54))^($F164-N$114+1))*'Total CH4 prod CO2 Inj'!J54+($F$55*(1+AVERAGE($D$50:$D$54))^($F164-N$114+1))*'Total CH4 prod CO2 Inj'!AA54-'Inj sep cost'!J54-'Inj sep cost'!AA54</f>
        <v>#NAME?</v>
      </c>
      <c r="O164" s="27" t="e">
        <f ca="1">($E$56*(1+AVERAGE($C$51:$C$55))^($F164-O$114+1))*'Total CH4 prod CO2 Inj'!K54+($F$56*(1+AVERAGE($D$51:$D$55))^($F164-O$114+1))*'Total CH4 prod CO2 Inj'!AB54-'Inj sep cost'!K54-'Inj sep cost'!AB54</f>
        <v>#NAME?</v>
      </c>
      <c r="P164" s="19" t="e">
        <f t="shared" ref="P164:U164" ca="1" si="54">P56</f>
        <v>#NAME?</v>
      </c>
      <c r="Q164" s="19" t="e">
        <f t="shared" ca="1" si="54"/>
        <v>#NAME?</v>
      </c>
      <c r="R164" s="19" t="e">
        <f t="shared" ca="1" si="54"/>
        <v>#NAME?</v>
      </c>
      <c r="S164" s="19" t="e">
        <f t="shared" ca="1" si="54"/>
        <v>#NAME?</v>
      </c>
      <c r="T164" s="19" t="e">
        <f t="shared" ca="1" si="54"/>
        <v>#NAME?</v>
      </c>
      <c r="U164" s="19" t="e">
        <f t="shared" ca="1" si="54"/>
        <v>#NAME?</v>
      </c>
    </row>
    <row r="165" spans="6:21" x14ac:dyDescent="0.45">
      <c r="F165">
        <v>51</v>
      </c>
      <c r="G165" s="27" t="e">
        <f ca="1">($E$48*(1+AVERAGE($C$43:$C$47))^($F165-G$114+1))*'Total CH4 prod CO2 Inj'!C55+($F$48*(1+AVERAGE($D$43:$D$47))^($F165-G$114+1))*'Total CH4 prod CO2 Inj'!T55-'Inj sep cost'!C55-'Inj sep cost'!T55</f>
        <v>#NAME?</v>
      </c>
      <c r="H165" s="27" t="e">
        <f ca="1">($E$49*(1+AVERAGE($C$44:$C$48))^($F165-H$114+1))*'Total CH4 prod CO2 Inj'!D55+($F$49*(1+AVERAGE($D$44:$D$48))^($F165-H$114+1))*'Total CH4 prod CO2 Inj'!U55-'Inj sep cost'!D55-'Inj sep cost'!U55</f>
        <v>#NAME?</v>
      </c>
      <c r="I165" s="27" t="e">
        <f ca="1">($E$50*(1+AVERAGE($C$45:$C$49))^($F165-I$114+1))*'Total CH4 prod CO2 Inj'!E55+($F$50*(1+AVERAGE($D$45:$D$49))^($F165-I$114+1))*'Total CH4 prod CO2 Inj'!V55-'Inj sep cost'!E55-'Inj sep cost'!V55</f>
        <v>#NAME?</v>
      </c>
      <c r="J165" s="27" t="e">
        <f ca="1">($E$51*(1+AVERAGE($C$46:$C$50))^($F165-J$114+1))*'Total CH4 prod CO2 Inj'!F55+($F$51*(1+AVERAGE($D$46:$D$50))^($F165-J$114+1))*'Total CH4 prod CO2 Inj'!W55-'Inj sep cost'!F55-'Inj sep cost'!W55</f>
        <v>#NAME?</v>
      </c>
      <c r="K165" s="27" t="e">
        <f ca="1">($E$52*(1+AVERAGE($C$47:$C$51))^($F165-K$114+1))*'Total CH4 prod CO2 Inj'!G55+($F$52*(1+AVERAGE($D$47:$D$51))^($F165-K$114+1))*'Total CH4 prod CO2 Inj'!X55-'Inj sep cost'!G55-'Inj sep cost'!X55</f>
        <v>#NAME?</v>
      </c>
      <c r="L165" s="27" t="e">
        <f ca="1">($E$53*(1+AVERAGE($C$48:$C$52))^($F165-L$114+1))*'Total CH4 prod CO2 Inj'!H55+($F$53*(1+AVERAGE($D$48:$D$52))^($F165-L$114+1))*'Total CH4 prod CO2 Inj'!Y55-'Inj sep cost'!H55-'Inj sep cost'!Y55</f>
        <v>#NAME?</v>
      </c>
      <c r="M165" s="27" t="e">
        <f ca="1">($E$54*(1+AVERAGE($C$49:$C$53))^($F165-M$114+1))*'Total CH4 prod CO2 Inj'!I55+($F$54*(1+AVERAGE($D$49:$D$53))^($F165-M$114+1))*'Total CH4 prod CO2 Inj'!Z55-'Inj sep cost'!I55-'Inj sep cost'!Z55</f>
        <v>#NAME?</v>
      </c>
      <c r="N165" s="27" t="e">
        <f ca="1">($E$55*(1+AVERAGE($C$50:$C$54))^($F165-N$114+1))*'Total CH4 prod CO2 Inj'!J55+($F$55*(1+AVERAGE($D$50:$D$54))^($F165-N$114+1))*'Total CH4 prod CO2 Inj'!AA55-'Inj sep cost'!J55-'Inj sep cost'!AA55</f>
        <v>#NAME?</v>
      </c>
      <c r="O165" s="27" t="e">
        <f ca="1">($E$56*(1+AVERAGE($C$51:$C$55))^($F165-O$114+1))*'Total CH4 prod CO2 Inj'!K55+($F$56*(1+AVERAGE($D$51:$D$55))^($F165-O$114+1))*'Total CH4 prod CO2 Inj'!AB55-'Inj sep cost'!K55-'Inj sep cost'!AB55</f>
        <v>#NAME?</v>
      </c>
      <c r="P165" s="27" t="e">
        <f ca="1">($E$57*(1+AVERAGE($C$52:$C$56))^($F165-P$114+1))*'Total CH4 prod CO2 Inj'!L55+($F$57*(1+AVERAGE($D$52:$D$56))^($F165-P$114+1))*'Total CH4 prod CO2 Inj'!AC55-'Inj sep cost'!L55-'Inj sep cost'!AC55</f>
        <v>#NAME?</v>
      </c>
      <c r="Q165" s="19" t="e">
        <f t="shared" ref="Q165:U165" ca="1" si="55">Q57</f>
        <v>#NAME?</v>
      </c>
      <c r="R165" s="19" t="e">
        <f t="shared" ca="1" si="55"/>
        <v>#NAME?</v>
      </c>
      <c r="S165" s="19" t="e">
        <f t="shared" ca="1" si="55"/>
        <v>#NAME?</v>
      </c>
      <c r="T165" s="19" t="e">
        <f t="shared" ca="1" si="55"/>
        <v>#NAME?</v>
      </c>
      <c r="U165" s="19" t="e">
        <f t="shared" ca="1" si="55"/>
        <v>#NAME?</v>
      </c>
    </row>
    <row r="166" spans="6:21" x14ac:dyDescent="0.45">
      <c r="F166">
        <v>52</v>
      </c>
      <c r="G166" s="27" t="e">
        <f ca="1">($E$48*(1+AVERAGE($C$43:$C$47))^($F166-G$114+1))*'Total CH4 prod CO2 Inj'!C56+($F$48*(1+AVERAGE($D$43:$D$47))^($F166-G$114+1))*'Total CH4 prod CO2 Inj'!T56-'Inj sep cost'!C56-'Inj sep cost'!T56</f>
        <v>#NAME?</v>
      </c>
      <c r="H166" s="27" t="e">
        <f ca="1">($E$49*(1+AVERAGE($C$44:$C$48))^($F166-H$114+1))*'Total CH4 prod CO2 Inj'!D56+($F$49*(1+AVERAGE($D$44:$D$48))^($F166-H$114+1))*'Total CH4 prod CO2 Inj'!U56-'Inj sep cost'!D56-'Inj sep cost'!U56</f>
        <v>#NAME?</v>
      </c>
      <c r="I166" s="27" t="e">
        <f ca="1">($E$50*(1+AVERAGE($C$45:$C$49))^($F166-I$114+1))*'Total CH4 prod CO2 Inj'!E56+($F$50*(1+AVERAGE($D$45:$D$49))^($F166-I$114+1))*'Total CH4 prod CO2 Inj'!V56-'Inj sep cost'!E56-'Inj sep cost'!V56</f>
        <v>#NAME?</v>
      </c>
      <c r="J166" s="27" t="e">
        <f ca="1">($E$51*(1+AVERAGE($C$46:$C$50))^($F166-J$114+1))*'Total CH4 prod CO2 Inj'!F56+($F$51*(1+AVERAGE($D$46:$D$50))^($F166-J$114+1))*'Total CH4 prod CO2 Inj'!W56-'Inj sep cost'!F56-'Inj sep cost'!W56</f>
        <v>#NAME?</v>
      </c>
      <c r="K166" s="27" t="e">
        <f ca="1">($E$52*(1+AVERAGE($C$47:$C$51))^($F166-K$114+1))*'Total CH4 prod CO2 Inj'!G56+($F$52*(1+AVERAGE($D$47:$D$51))^($F166-K$114+1))*'Total CH4 prod CO2 Inj'!X56-'Inj sep cost'!G56-'Inj sep cost'!X56</f>
        <v>#NAME?</v>
      </c>
      <c r="L166" s="27" t="e">
        <f ca="1">($E$53*(1+AVERAGE($C$48:$C$52))^($F166-L$114+1))*'Total CH4 prod CO2 Inj'!H56+($F$53*(1+AVERAGE($D$48:$D$52))^($F166-L$114+1))*'Total CH4 prod CO2 Inj'!Y56-'Inj sep cost'!H56-'Inj sep cost'!Y56</f>
        <v>#NAME?</v>
      </c>
      <c r="M166" s="27" t="e">
        <f ca="1">($E$54*(1+AVERAGE($C$49:$C$53))^($F166-M$114+1))*'Total CH4 prod CO2 Inj'!I56+($F$54*(1+AVERAGE($D$49:$D$53))^($F166-M$114+1))*'Total CH4 prod CO2 Inj'!Z56-'Inj sep cost'!I56-'Inj sep cost'!Z56</f>
        <v>#NAME?</v>
      </c>
      <c r="N166" s="27" t="e">
        <f ca="1">($E$55*(1+AVERAGE($C$50:$C$54))^($F166-N$114+1))*'Total CH4 prod CO2 Inj'!J56+($F$55*(1+AVERAGE($D$50:$D$54))^($F166-N$114+1))*'Total CH4 prod CO2 Inj'!AA56-'Inj sep cost'!J56-'Inj sep cost'!AA56</f>
        <v>#NAME?</v>
      </c>
      <c r="O166" s="27" t="e">
        <f ca="1">($E$56*(1+AVERAGE($C$51:$C$55))^($F166-O$114+1))*'Total CH4 prod CO2 Inj'!K56+($F$56*(1+AVERAGE($D$51:$D$55))^($F166-O$114+1))*'Total CH4 prod CO2 Inj'!AB56-'Inj sep cost'!K56-'Inj sep cost'!AB56</f>
        <v>#NAME?</v>
      </c>
      <c r="P166" s="27" t="e">
        <f ca="1">($E$57*(1+AVERAGE($C$52:$C$56))^($F166-P$114+1))*'Total CH4 prod CO2 Inj'!L56+($F$57*(1+AVERAGE($D$52:$D$56))^($F166-P$114+1))*'Total CH4 prod CO2 Inj'!AC56-'Inj sep cost'!L56-'Inj sep cost'!AC56</f>
        <v>#NAME?</v>
      </c>
      <c r="Q166" s="27" t="e">
        <f ca="1">($E$58*(1+AVERAGE($C$53:$C$57))^($F166-Q$114+1))*'Total CH4 prod CO2 Inj'!M56+($F$58*(1+AVERAGE($D$53:$D$57))^($F166-Q$114+1))*'Total CH4 prod CO2 Inj'!AD56-'Inj sep cost'!M56-'Inj sep cost'!AD56</f>
        <v>#NAME?</v>
      </c>
      <c r="R166" s="19" t="e">
        <f t="shared" ref="R166:U166" ca="1" si="56">R58</f>
        <v>#NAME?</v>
      </c>
      <c r="S166" s="19" t="e">
        <f t="shared" ca="1" si="56"/>
        <v>#NAME?</v>
      </c>
      <c r="T166" s="19" t="e">
        <f t="shared" ca="1" si="56"/>
        <v>#NAME?</v>
      </c>
      <c r="U166" s="19" t="e">
        <f t="shared" ca="1" si="56"/>
        <v>#NAME?</v>
      </c>
    </row>
    <row r="167" spans="6:21" x14ac:dyDescent="0.45">
      <c r="F167">
        <v>53</v>
      </c>
      <c r="G167" s="27" t="e">
        <f ca="1">($E$48*(1+AVERAGE($C$43:$C$47))^($F167-G$114+1))*'Total CH4 prod CO2 Inj'!C57+($F$48*(1+AVERAGE($D$43:$D$47))^($F167-G$114+1))*'Total CH4 prod CO2 Inj'!T57-'Inj sep cost'!C57-'Inj sep cost'!T57</f>
        <v>#NAME?</v>
      </c>
      <c r="H167" s="27" t="e">
        <f ca="1">($E$49*(1+AVERAGE($C$44:$C$48))^($F167-H$114+1))*'Total CH4 prod CO2 Inj'!D57+($F$49*(1+AVERAGE($D$44:$D$48))^($F167-H$114+1))*'Total CH4 prod CO2 Inj'!U57-'Inj sep cost'!D57-'Inj sep cost'!U57</f>
        <v>#NAME?</v>
      </c>
      <c r="I167" s="27" t="e">
        <f ca="1">($E$50*(1+AVERAGE($C$45:$C$49))^($F167-I$114+1))*'Total CH4 prod CO2 Inj'!E57+($F$50*(1+AVERAGE($D$45:$D$49))^($F167-I$114+1))*'Total CH4 prod CO2 Inj'!V57-'Inj sep cost'!E57-'Inj sep cost'!V57</f>
        <v>#NAME?</v>
      </c>
      <c r="J167" s="27" t="e">
        <f ca="1">($E$51*(1+AVERAGE($C$46:$C$50))^($F167-J$114+1))*'Total CH4 prod CO2 Inj'!F57+($F$51*(1+AVERAGE($D$46:$D$50))^($F167-J$114+1))*'Total CH4 prod CO2 Inj'!W57-'Inj sep cost'!F57-'Inj sep cost'!W57</f>
        <v>#NAME?</v>
      </c>
      <c r="K167" s="27" t="e">
        <f ca="1">($E$52*(1+AVERAGE($C$47:$C$51))^($F167-K$114+1))*'Total CH4 prod CO2 Inj'!G57+($F$52*(1+AVERAGE($D$47:$D$51))^($F167-K$114+1))*'Total CH4 prod CO2 Inj'!X57-'Inj sep cost'!G57-'Inj sep cost'!X57</f>
        <v>#NAME?</v>
      </c>
      <c r="L167" s="27" t="e">
        <f ca="1">($E$53*(1+AVERAGE($C$48:$C$52))^($F167-L$114+1))*'Total CH4 prod CO2 Inj'!H57+($F$53*(1+AVERAGE($D$48:$D$52))^($F167-L$114+1))*'Total CH4 prod CO2 Inj'!Y57-'Inj sep cost'!H57-'Inj sep cost'!Y57</f>
        <v>#NAME?</v>
      </c>
      <c r="M167" s="27" t="e">
        <f ca="1">($E$54*(1+AVERAGE($C$49:$C$53))^($F167-M$114+1))*'Total CH4 prod CO2 Inj'!I57+($F$54*(1+AVERAGE($D$49:$D$53))^($F167-M$114+1))*'Total CH4 prod CO2 Inj'!Z57-'Inj sep cost'!I57-'Inj sep cost'!Z57</f>
        <v>#NAME?</v>
      </c>
      <c r="N167" s="27" t="e">
        <f ca="1">($E$55*(1+AVERAGE($C$50:$C$54))^($F167-N$114+1))*'Total CH4 prod CO2 Inj'!J57+($F$55*(1+AVERAGE($D$50:$D$54))^($F167-N$114+1))*'Total CH4 prod CO2 Inj'!AA57-'Inj sep cost'!J57-'Inj sep cost'!AA57</f>
        <v>#NAME?</v>
      </c>
      <c r="O167" s="27" t="e">
        <f ca="1">($E$56*(1+AVERAGE($C$51:$C$55))^($F167-O$114+1))*'Total CH4 prod CO2 Inj'!K57+($F$56*(1+AVERAGE($D$51:$D$55))^($F167-O$114+1))*'Total CH4 prod CO2 Inj'!AB57-'Inj sep cost'!K57-'Inj sep cost'!AB57</f>
        <v>#NAME?</v>
      </c>
      <c r="P167" s="27" t="e">
        <f ca="1">($E$57*(1+AVERAGE($C$52:$C$56))^($F167-P$114+1))*'Total CH4 prod CO2 Inj'!L57+($F$57*(1+AVERAGE($D$52:$D$56))^($F167-P$114+1))*'Total CH4 prod CO2 Inj'!AC57-'Inj sep cost'!L57-'Inj sep cost'!AC57</f>
        <v>#NAME?</v>
      </c>
      <c r="Q167" s="27" t="e">
        <f ca="1">($E$58*(1+AVERAGE($C$53:$C$57))^($F167-Q$114+1))*'Total CH4 prod CO2 Inj'!M57+($F$58*(1+AVERAGE($D$53:$D$57))^($F167-Q$114+1))*'Total CH4 prod CO2 Inj'!AD57-'Inj sep cost'!M57-'Inj sep cost'!AD57</f>
        <v>#NAME?</v>
      </c>
      <c r="R167" s="27" t="e">
        <f ca="1">($E$59*(1+AVERAGE($C$54:$C$58))^($F167-R$114+1))*'Total CH4 prod CO2 Inj'!N57+($F$59*(1+AVERAGE($D$54:$D$58))^($F167-R$114+1))*'Total CH4 prod CO2 Inj'!AE57-'Inj sep cost'!N57-'Inj sep cost'!AE57</f>
        <v>#NAME?</v>
      </c>
      <c r="S167" s="19" t="e">
        <f t="shared" ref="S167:U168" ca="1" si="57">S59</f>
        <v>#NAME?</v>
      </c>
      <c r="T167" s="19" t="e">
        <f t="shared" ca="1" si="57"/>
        <v>#NAME?</v>
      </c>
      <c r="U167" s="19" t="e">
        <f t="shared" ca="1" si="57"/>
        <v>#NAME?</v>
      </c>
    </row>
    <row r="168" spans="6:21" x14ac:dyDescent="0.45">
      <c r="F168">
        <v>54</v>
      </c>
      <c r="G168" s="27" t="e">
        <f ca="1">($E$48*(1+AVERAGE($C$43:$C$47))^($F168-G$114+1))*'Total CH4 prod CO2 Inj'!C58+($F$48*(1+AVERAGE($D$43:$D$47))^($F168-G$114+1))*'Total CH4 prod CO2 Inj'!T58-'Inj sep cost'!C58-'Inj sep cost'!T58</f>
        <v>#NAME?</v>
      </c>
      <c r="H168" s="27" t="e">
        <f ca="1">($E$49*(1+AVERAGE($C$44:$C$48))^($F168-H$114+1))*'Total CH4 prod CO2 Inj'!D58+($F$49*(1+AVERAGE($D$44:$D$48))^($F168-H$114+1))*'Total CH4 prod CO2 Inj'!U58-'Inj sep cost'!D58-'Inj sep cost'!U58</f>
        <v>#NAME?</v>
      </c>
      <c r="I168" s="27" t="e">
        <f ca="1">($E$50*(1+AVERAGE($C$45:$C$49))^($F168-I$114+1))*'Total CH4 prod CO2 Inj'!E58+($F$50*(1+AVERAGE($D$45:$D$49))^($F168-I$114+1))*'Total CH4 prod CO2 Inj'!V58-'Inj sep cost'!E58-'Inj sep cost'!V58</f>
        <v>#NAME?</v>
      </c>
      <c r="J168" s="27" t="e">
        <f ca="1">($E$51*(1+AVERAGE($C$46:$C$50))^($F168-J$114+1))*'Total CH4 prod CO2 Inj'!F58+($F$51*(1+AVERAGE($D$46:$D$50))^($F168-J$114+1))*'Total CH4 prod CO2 Inj'!W58-'Inj sep cost'!F58-'Inj sep cost'!W58</f>
        <v>#NAME?</v>
      </c>
      <c r="K168" s="27" t="e">
        <f ca="1">($E$52*(1+AVERAGE($C$47:$C$51))^($F168-K$114+1))*'Total CH4 prod CO2 Inj'!G58+($F$52*(1+AVERAGE($D$47:$D$51))^($F168-K$114+1))*'Total CH4 prod CO2 Inj'!X58-'Inj sep cost'!G58-'Inj sep cost'!X58</f>
        <v>#NAME?</v>
      </c>
      <c r="L168" s="27" t="e">
        <f ca="1">($E$53*(1+AVERAGE($C$48:$C$52))^($F168-L$114+1))*'Total CH4 prod CO2 Inj'!H58+($F$53*(1+AVERAGE($D$48:$D$52))^($F168-L$114+1))*'Total CH4 prod CO2 Inj'!Y58-'Inj sep cost'!H58-'Inj sep cost'!Y58</f>
        <v>#NAME?</v>
      </c>
      <c r="M168" s="27" t="e">
        <f ca="1">($E$54*(1+AVERAGE($C$49:$C$53))^($F168-M$114+1))*'Total CH4 prod CO2 Inj'!I58+($F$54*(1+AVERAGE($D$49:$D$53))^($F168-M$114+1))*'Total CH4 prod CO2 Inj'!Z58-'Inj sep cost'!I58-'Inj sep cost'!Z58</f>
        <v>#NAME?</v>
      </c>
      <c r="N168" s="27" t="e">
        <f ca="1">($E$55*(1+AVERAGE($C$50:$C$54))^($F168-N$114+1))*'Total CH4 prod CO2 Inj'!J58+($F$55*(1+AVERAGE($D$50:$D$54))^($F168-N$114+1))*'Total CH4 prod CO2 Inj'!AA58-'Inj sep cost'!J58-'Inj sep cost'!AA58</f>
        <v>#NAME?</v>
      </c>
      <c r="O168" s="27" t="e">
        <f ca="1">($E$56*(1+AVERAGE($C$51:$C$55))^($F168-O$114+1))*'Total CH4 prod CO2 Inj'!K58+($F$56*(1+AVERAGE($D$51:$D$55))^($F168-O$114+1))*'Total CH4 prod CO2 Inj'!AB58-'Inj sep cost'!K58-'Inj sep cost'!AB58</f>
        <v>#NAME?</v>
      </c>
      <c r="P168" s="27" t="e">
        <f ca="1">($E$57*(1+AVERAGE($C$52:$C$56))^($F168-P$114+1))*'Total CH4 prod CO2 Inj'!L58+($F$57*(1+AVERAGE($D$52:$D$56))^($F168-P$114+1))*'Total CH4 prod CO2 Inj'!AC58-'Inj sep cost'!L58-'Inj sep cost'!AC58</f>
        <v>#NAME?</v>
      </c>
      <c r="Q168" s="27" t="e">
        <f ca="1">($E$58*(1+AVERAGE($C$53:$C$57))^($F168-Q$114+1))*'Total CH4 prod CO2 Inj'!M58+($F$58*(1+AVERAGE($D$53:$D$57))^($F168-Q$114+1))*'Total CH4 prod CO2 Inj'!AD58-'Inj sep cost'!M58-'Inj sep cost'!AD58</f>
        <v>#NAME?</v>
      </c>
      <c r="R168" s="27" t="e">
        <f ca="1">($E$59*(1+AVERAGE($C$54:$C$58))^($F168-R$114+1))*'Total CH4 prod CO2 Inj'!N58+($F$59*(1+AVERAGE($D$54:$D$58))^($F168-R$114+1))*'Total CH4 prod CO2 Inj'!AE58-'Inj sep cost'!N58-'Inj sep cost'!AE58</f>
        <v>#NAME?</v>
      </c>
      <c r="S168" s="27" t="e">
        <f ca="1">($E$60*(1+AVERAGE($C$55:$C$59))^($F168-S$114+1))*'Total CH4 prod CO2 Inj'!O58+($F$60*(1+AVERAGE($D$55:$D$59))^($F168-S$114+1))*'Total CH4 prod CO2 Inj'!AF58-'Inj sep cost'!O58-'Inj sep cost'!AF58</f>
        <v>#NAME?</v>
      </c>
      <c r="T168" s="19" t="e">
        <f t="shared" ca="1" si="57"/>
        <v>#NAME?</v>
      </c>
      <c r="U168" s="19" t="e">
        <f t="shared" ref="U168" ca="1" si="58">U60</f>
        <v>#NAME?</v>
      </c>
    </row>
    <row r="169" spans="6:21" x14ac:dyDescent="0.45">
      <c r="F169">
        <v>55</v>
      </c>
      <c r="G169" s="27" t="e">
        <f ca="1">($E$48*(1+AVERAGE($C$43:$C$47))^($F169-G$114+1))*'Total CH4 prod CO2 Inj'!C59+($F$48*(1+AVERAGE($D$43:$D$47))^($F169-G$114+1))*'Total CH4 prod CO2 Inj'!T59-'Inj sep cost'!C59-'Inj sep cost'!T59</f>
        <v>#NAME?</v>
      </c>
      <c r="H169" s="27" t="e">
        <f ca="1">($E$49*(1+AVERAGE($C$44:$C$48))^($F169-H$114+1))*'Total CH4 prod CO2 Inj'!D59+($F$49*(1+AVERAGE($D$44:$D$48))^($F169-H$114+1))*'Total CH4 prod CO2 Inj'!U59-'Inj sep cost'!D59-'Inj sep cost'!U59</f>
        <v>#NAME?</v>
      </c>
      <c r="I169" s="27" t="e">
        <f ca="1">($E$50*(1+AVERAGE($C$45:$C$49))^($F169-I$114+1))*'Total CH4 prod CO2 Inj'!E59+($F$50*(1+AVERAGE($D$45:$D$49))^($F169-I$114+1))*'Total CH4 prod CO2 Inj'!V59-'Inj sep cost'!E59-'Inj sep cost'!V59</f>
        <v>#NAME?</v>
      </c>
      <c r="J169" s="27" t="e">
        <f ca="1">($E$51*(1+AVERAGE($C$46:$C$50))^($F169-J$114+1))*'Total CH4 prod CO2 Inj'!F59+($F$51*(1+AVERAGE($D$46:$D$50))^($F169-J$114+1))*'Total CH4 prod CO2 Inj'!W59-'Inj sep cost'!F59-'Inj sep cost'!W59</f>
        <v>#NAME?</v>
      </c>
      <c r="K169" s="27" t="e">
        <f ca="1">($E$52*(1+AVERAGE($C$47:$C$51))^($F169-K$114+1))*'Total CH4 prod CO2 Inj'!G59+($F$52*(1+AVERAGE($D$47:$D$51))^($F169-K$114+1))*'Total CH4 prod CO2 Inj'!X59-'Inj sep cost'!G59-'Inj sep cost'!X59</f>
        <v>#NAME?</v>
      </c>
      <c r="L169" s="27" t="e">
        <f ca="1">($E$53*(1+AVERAGE($C$48:$C$52))^($F169-L$114+1))*'Total CH4 prod CO2 Inj'!H59+($F$53*(1+AVERAGE($D$48:$D$52))^($F169-L$114+1))*'Total CH4 prod CO2 Inj'!Y59-'Inj sep cost'!H59-'Inj sep cost'!Y59</f>
        <v>#NAME?</v>
      </c>
      <c r="M169" s="27" t="e">
        <f ca="1">($E$54*(1+AVERAGE($C$49:$C$53))^($F169-M$114+1))*'Total CH4 prod CO2 Inj'!I59+($F$54*(1+AVERAGE($D$49:$D$53))^($F169-M$114+1))*'Total CH4 prod CO2 Inj'!Z59-'Inj sep cost'!I59-'Inj sep cost'!Z59</f>
        <v>#NAME?</v>
      </c>
      <c r="N169" s="27" t="e">
        <f ca="1">($E$55*(1+AVERAGE($C$50:$C$54))^($F169-N$114+1))*'Total CH4 prod CO2 Inj'!J59+($F$55*(1+AVERAGE($D$50:$D$54))^($F169-N$114+1))*'Total CH4 prod CO2 Inj'!AA59-'Inj sep cost'!J59-'Inj sep cost'!AA59</f>
        <v>#NAME?</v>
      </c>
      <c r="O169" s="27" t="e">
        <f ca="1">($E$56*(1+AVERAGE($C$51:$C$55))^($F169-O$114+1))*'Total CH4 prod CO2 Inj'!K59+($F$56*(1+AVERAGE($D$51:$D$55))^($F169-O$114+1))*'Total CH4 prod CO2 Inj'!AB59-'Inj sep cost'!K59-'Inj sep cost'!AB59</f>
        <v>#NAME?</v>
      </c>
      <c r="P169" s="27" t="e">
        <f ca="1">($E$57*(1+AVERAGE($C$52:$C$56))^($F169-P$114+1))*'Total CH4 prod CO2 Inj'!L59+($F$57*(1+AVERAGE($D$52:$D$56))^($F169-P$114+1))*'Total CH4 prod CO2 Inj'!AC59-'Inj sep cost'!L59-'Inj sep cost'!AC59</f>
        <v>#NAME?</v>
      </c>
      <c r="Q169" s="27" t="e">
        <f ca="1">($E$58*(1+AVERAGE($C$53:$C$57))^($F169-Q$114+1))*'Total CH4 prod CO2 Inj'!M59+($F$58*(1+AVERAGE($D$53:$D$57))^($F169-Q$114+1))*'Total CH4 prod CO2 Inj'!AD59-'Inj sep cost'!M59-'Inj sep cost'!AD59</f>
        <v>#NAME?</v>
      </c>
      <c r="R169" s="27" t="e">
        <f ca="1">($E$59*(1+AVERAGE($C$54:$C$58))^($F169-R$114+1))*'Total CH4 prod CO2 Inj'!N59+($F$59*(1+AVERAGE($D$54:$D$58))^($F169-R$114+1))*'Total CH4 prod CO2 Inj'!AE59-'Inj sep cost'!N59-'Inj sep cost'!AE59</f>
        <v>#NAME?</v>
      </c>
      <c r="S169" s="27" t="e">
        <f ca="1">($E$60*(1+AVERAGE($C$55:$C$59))^($F169-S$114+1))*'Total CH4 prod CO2 Inj'!O59+($F$60*(1+AVERAGE($D$55:$D$59))^($F169-S$114+1))*'Total CH4 prod CO2 Inj'!AF59-'Inj sep cost'!O59-'Inj sep cost'!AF59</f>
        <v>#NAME?</v>
      </c>
      <c r="T169" s="27" t="e">
        <f ca="1">($E$61*(1+AVERAGE($C$56:$C$60))^($F169-T$114+1))*'Total CH4 prod CO2 Inj'!P59+($F$61*(1+AVERAGE($D$56:$D$60))^($F169-T$114+1))*'Total CH4 prod CO2 Inj'!AG59-'Inj sep cost'!P59-'Inj sep cost'!AG59</f>
        <v>#NAME?</v>
      </c>
      <c r="U169" s="19" t="e">
        <f t="shared" ref="U169" ca="1" si="59">U61</f>
        <v>#NAME?</v>
      </c>
    </row>
    <row r="170" spans="6:21" x14ac:dyDescent="0.45">
      <c r="F170">
        <v>56</v>
      </c>
      <c r="G170" s="27" t="e">
        <f ca="1">($E$48*(1+AVERAGE($C$43:$C$47))^($F170-G$114+1))*'Total CH4 prod CO2 Inj'!C60+($F$48*(1+AVERAGE($D$43:$D$47))^($F170-G$114+1))*'Total CH4 prod CO2 Inj'!T60-'Inj sep cost'!C60-'Inj sep cost'!T60</f>
        <v>#NAME?</v>
      </c>
      <c r="H170" s="27" t="e">
        <f ca="1">($E$49*(1+AVERAGE($C$44:$C$48))^($F170-H$114+1))*'Total CH4 prod CO2 Inj'!D60+($F$49*(1+AVERAGE($D$44:$D$48))^($F170-H$114+1))*'Total CH4 prod CO2 Inj'!U60-'Inj sep cost'!D60-'Inj sep cost'!U60</f>
        <v>#NAME?</v>
      </c>
      <c r="I170" s="27" t="e">
        <f ca="1">($E$50*(1+AVERAGE($C$45:$C$49))^($F170-I$114+1))*'Total CH4 prod CO2 Inj'!E60+($F$50*(1+AVERAGE($D$45:$D$49))^($F170-I$114+1))*'Total CH4 prod CO2 Inj'!V60-'Inj sep cost'!E60-'Inj sep cost'!V60</f>
        <v>#NAME?</v>
      </c>
      <c r="J170" s="27" t="e">
        <f ca="1">($E$51*(1+AVERAGE($C$46:$C$50))^($F170-J$114+1))*'Total CH4 prod CO2 Inj'!F60+($F$51*(1+AVERAGE($D$46:$D$50))^($F170-J$114+1))*'Total CH4 prod CO2 Inj'!W60-'Inj sep cost'!F60-'Inj sep cost'!W60</f>
        <v>#NAME?</v>
      </c>
      <c r="K170" s="27" t="e">
        <f ca="1">($E$52*(1+AVERAGE($C$47:$C$51))^($F170-K$114+1))*'Total CH4 prod CO2 Inj'!G60+($F$52*(1+AVERAGE($D$47:$D$51))^($F170-K$114+1))*'Total CH4 prod CO2 Inj'!X60-'Inj sep cost'!G60-'Inj sep cost'!X60</f>
        <v>#NAME?</v>
      </c>
      <c r="L170" s="27" t="e">
        <f ca="1">($E$53*(1+AVERAGE($C$48:$C$52))^($F170-L$114+1))*'Total CH4 prod CO2 Inj'!H60+($F$53*(1+AVERAGE($D$48:$D$52))^($F170-L$114+1))*'Total CH4 prod CO2 Inj'!Y60-'Inj sep cost'!H60-'Inj sep cost'!Y60</f>
        <v>#NAME?</v>
      </c>
      <c r="M170" s="27" t="e">
        <f ca="1">($E$54*(1+AVERAGE($C$49:$C$53))^($F170-M$114+1))*'Total CH4 prod CO2 Inj'!I60+($F$54*(1+AVERAGE($D$49:$D$53))^($F170-M$114+1))*'Total CH4 prod CO2 Inj'!Z60-'Inj sep cost'!I60-'Inj sep cost'!Z60</f>
        <v>#NAME?</v>
      </c>
      <c r="N170" s="27" t="e">
        <f ca="1">($E$55*(1+AVERAGE($C$50:$C$54))^($F170-N$114+1))*'Total CH4 prod CO2 Inj'!J60+($F$55*(1+AVERAGE($D$50:$D$54))^($F170-N$114+1))*'Total CH4 prod CO2 Inj'!AA60-'Inj sep cost'!J60-'Inj sep cost'!AA60</f>
        <v>#NAME?</v>
      </c>
      <c r="O170" s="27" t="e">
        <f ca="1">($E$56*(1+AVERAGE($C$51:$C$55))^($F170-O$114+1))*'Total CH4 prod CO2 Inj'!K60+($F$56*(1+AVERAGE($D$51:$D$55))^($F170-O$114+1))*'Total CH4 prod CO2 Inj'!AB60-'Inj sep cost'!K60-'Inj sep cost'!AB60</f>
        <v>#NAME?</v>
      </c>
      <c r="P170" s="27" t="e">
        <f ca="1">($E$57*(1+AVERAGE($C$52:$C$56))^($F170-P$114+1))*'Total CH4 prod CO2 Inj'!L60+($F$57*(1+AVERAGE($D$52:$D$56))^($F170-P$114+1))*'Total CH4 prod CO2 Inj'!AC60-'Inj sep cost'!L60-'Inj sep cost'!AC60</f>
        <v>#NAME?</v>
      </c>
      <c r="Q170" s="27" t="e">
        <f ca="1">($E$58*(1+AVERAGE($C$53:$C$57))^($F170-Q$114+1))*'Total CH4 prod CO2 Inj'!M60+($F$58*(1+AVERAGE($D$53:$D$57))^($F170-Q$114+1))*'Total CH4 prod CO2 Inj'!AD60-'Inj sep cost'!M60-'Inj sep cost'!AD60</f>
        <v>#NAME?</v>
      </c>
      <c r="R170" s="27" t="e">
        <f ca="1">($E$59*(1+AVERAGE($C$54:$C$58))^($F170-R$114+1))*'Total CH4 prod CO2 Inj'!N60+($F$59*(1+AVERAGE($D$54:$D$58))^($F170-R$114+1))*'Total CH4 prod CO2 Inj'!AE60-'Inj sep cost'!N60-'Inj sep cost'!AE60</f>
        <v>#NAME?</v>
      </c>
      <c r="S170" s="27" t="e">
        <f ca="1">($E$60*(1+AVERAGE($C$55:$C$59))^($F170-S$114+1))*'Total CH4 prod CO2 Inj'!O60+($F$60*(1+AVERAGE($D$55:$D$59))^($F170-S$114+1))*'Total CH4 prod CO2 Inj'!AF60-'Inj sep cost'!O60-'Inj sep cost'!AF60</f>
        <v>#NAME?</v>
      </c>
      <c r="T170" s="27" t="e">
        <f ca="1">($E$61*(1+AVERAGE($C$56:$C$60))^($F170-T$114+1))*'Total CH4 prod CO2 Inj'!P60+($F$61*(1+AVERAGE($D$56:$D$60))^($F170-T$114+1))*'Total CH4 prod CO2 Inj'!AG60-'Inj sep cost'!P60-'Inj sep cost'!AG60</f>
        <v>#NAME?</v>
      </c>
      <c r="U170" s="27" t="e">
        <f ca="1">($E$62*(1+AVERAGE($C$56:$C$60))^($F170-U$114+1))*'Total CH4 prod CO2 Inj'!Q60+($F$62*(1+AVERAGE($D$56:$D$60))^($F170-U$114+1))*'Total CH4 prod CO2 Inj'!AH60-'Inj sep cost'!Q60-'Inj sep cost'!AH60</f>
        <v>#NAME?</v>
      </c>
    </row>
    <row r="171" spans="6:21" x14ac:dyDescent="0.45">
      <c r="F171">
        <v>57</v>
      </c>
      <c r="G171" s="27" t="e">
        <f ca="1">($E$48*(1+AVERAGE($C$43:$C$47))^($F171-G$114+1))*'Total CH4 prod CO2 Inj'!C61+($F$48*(1+AVERAGE($D$43:$D$47))^($F171-G$114+1))*'Total CH4 prod CO2 Inj'!T61-'Inj sep cost'!C61-'Inj sep cost'!T61</f>
        <v>#NAME?</v>
      </c>
      <c r="H171" s="27" t="e">
        <f ca="1">($E$49*(1+AVERAGE($C$44:$C$48))^($F171-H$114+1))*'Total CH4 prod CO2 Inj'!D61+($F$49*(1+AVERAGE($D$44:$D$48))^($F171-H$114+1))*'Total CH4 prod CO2 Inj'!U61-'Inj sep cost'!D61-'Inj sep cost'!U61</f>
        <v>#NAME?</v>
      </c>
      <c r="I171" s="27" t="e">
        <f ca="1">($E$50*(1+AVERAGE($C$45:$C$49))^($F171-I$114+1))*'Total CH4 prod CO2 Inj'!E61+($F$50*(1+AVERAGE($D$45:$D$49))^($F171-I$114+1))*'Total CH4 prod CO2 Inj'!V61-'Inj sep cost'!E61-'Inj sep cost'!V61</f>
        <v>#NAME?</v>
      </c>
      <c r="J171" s="27" t="e">
        <f ca="1">($E$51*(1+AVERAGE($C$46:$C$50))^($F171-J$114+1))*'Total CH4 prod CO2 Inj'!F61+($F$51*(1+AVERAGE($D$46:$D$50))^($F171-J$114+1))*'Total CH4 prod CO2 Inj'!W61-'Inj sep cost'!F61-'Inj sep cost'!W61</f>
        <v>#NAME?</v>
      </c>
      <c r="K171" s="27" t="e">
        <f ca="1">($E$52*(1+AVERAGE($C$47:$C$51))^($F171-K$114+1))*'Total CH4 prod CO2 Inj'!G61+($F$52*(1+AVERAGE($D$47:$D$51))^($F171-K$114+1))*'Total CH4 prod CO2 Inj'!X61-'Inj sep cost'!G61-'Inj sep cost'!X61</f>
        <v>#NAME?</v>
      </c>
      <c r="L171" s="27" t="e">
        <f ca="1">($E$53*(1+AVERAGE($C$48:$C$52))^($F171-L$114+1))*'Total CH4 prod CO2 Inj'!H61+($F$53*(1+AVERAGE($D$48:$D$52))^($F171-L$114+1))*'Total CH4 prod CO2 Inj'!Y61-'Inj sep cost'!H61-'Inj sep cost'!Y61</f>
        <v>#NAME?</v>
      </c>
      <c r="M171" s="27" t="e">
        <f ca="1">($E$54*(1+AVERAGE($C$49:$C$53))^($F171-M$114+1))*'Total CH4 prod CO2 Inj'!I61+($F$54*(1+AVERAGE($D$49:$D$53))^($F171-M$114+1))*'Total CH4 prod CO2 Inj'!Z61-'Inj sep cost'!I61-'Inj sep cost'!Z61</f>
        <v>#NAME?</v>
      </c>
      <c r="N171" s="27" t="e">
        <f ca="1">($E$55*(1+AVERAGE($C$50:$C$54))^($F171-N$114+1))*'Total CH4 prod CO2 Inj'!J61+($F$55*(1+AVERAGE($D$50:$D$54))^($F171-N$114+1))*'Total CH4 prod CO2 Inj'!AA61-'Inj sep cost'!J61-'Inj sep cost'!AA61</f>
        <v>#NAME?</v>
      </c>
      <c r="O171" s="27" t="e">
        <f ca="1">($E$56*(1+AVERAGE($C$51:$C$55))^($F171-O$114+1))*'Total CH4 prod CO2 Inj'!K61+($F$56*(1+AVERAGE($D$51:$D$55))^($F171-O$114+1))*'Total CH4 prod CO2 Inj'!AB61-'Inj sep cost'!K61-'Inj sep cost'!AB61</f>
        <v>#NAME?</v>
      </c>
      <c r="P171" s="27" t="e">
        <f ca="1">($E$57*(1+AVERAGE($C$52:$C$56))^($F171-P$114+1))*'Total CH4 prod CO2 Inj'!L61+($F$57*(1+AVERAGE($D$52:$D$56))^($F171-P$114+1))*'Total CH4 prod CO2 Inj'!AC61-'Inj sep cost'!L61-'Inj sep cost'!AC61</f>
        <v>#NAME?</v>
      </c>
      <c r="Q171" s="27" t="e">
        <f ca="1">($E$58*(1+AVERAGE($C$53:$C$57))^($F171-Q$114+1))*'Total CH4 prod CO2 Inj'!M61+($F$58*(1+AVERAGE($D$53:$D$57))^($F171-Q$114+1))*'Total CH4 prod CO2 Inj'!AD61-'Inj sep cost'!M61-'Inj sep cost'!AD61</f>
        <v>#NAME?</v>
      </c>
      <c r="R171" s="27" t="e">
        <f ca="1">($E$59*(1+AVERAGE($C$54:$C$58))^($F171-R$114+1))*'Total CH4 prod CO2 Inj'!N61+($F$59*(1+AVERAGE($D$54:$D$58))^($F171-R$114+1))*'Total CH4 prod CO2 Inj'!AE61-'Inj sep cost'!N61-'Inj sep cost'!AE61</f>
        <v>#NAME?</v>
      </c>
      <c r="S171" s="27" t="e">
        <f ca="1">($E$60*(1+AVERAGE($C$55:$C$59))^($F171-S$114+1))*'Total CH4 prod CO2 Inj'!O61+($F$60*(1+AVERAGE($D$55:$D$59))^($F171-S$114+1))*'Total CH4 prod CO2 Inj'!AF61-'Inj sep cost'!O61-'Inj sep cost'!AF61</f>
        <v>#NAME?</v>
      </c>
      <c r="T171" s="27" t="e">
        <f ca="1">($E$61*(1+AVERAGE($C$56:$C$60))^($F171-T$114+1))*'Total CH4 prod CO2 Inj'!P61+($F$61*(1+AVERAGE($D$56:$D$60))^($F171-T$114+1))*'Total CH4 prod CO2 Inj'!AG61-'Inj sep cost'!P61-'Inj sep cost'!AG61</f>
        <v>#NAME?</v>
      </c>
      <c r="U171" s="27" t="e">
        <f ca="1">($E$62*(1+AVERAGE($C$56:$C$60))^($F171-U$114+1))*'Total CH4 prod CO2 Inj'!Q61+($F$62*(1+AVERAGE($D$56:$D$60))^($F171-U$114+1))*'Total CH4 prod CO2 Inj'!AH61-'Inj sep cost'!Q61-'Inj sep cost'!AH61</f>
        <v>#NAME?</v>
      </c>
    </row>
    <row r="172" spans="6:21" x14ac:dyDescent="0.45">
      <c r="F172">
        <v>58</v>
      </c>
      <c r="G172" s="27" t="e">
        <f ca="1">($E$48*(1+AVERAGE($C$43:$C$47))^($F172-G$114+1))*'Total CH4 prod CO2 Inj'!C62+($F$48*(1+AVERAGE($D$43:$D$47))^($F172-G$114+1))*'Total CH4 prod CO2 Inj'!T62-'Inj sep cost'!C62-'Inj sep cost'!T62</f>
        <v>#NAME?</v>
      </c>
      <c r="H172" s="27" t="e">
        <f ca="1">($E$49*(1+AVERAGE($C$44:$C$48))^($F172-H$114+1))*'Total CH4 prod CO2 Inj'!D62+($F$49*(1+AVERAGE($D$44:$D$48))^($F172-H$114+1))*'Total CH4 prod CO2 Inj'!U62-'Inj sep cost'!D62-'Inj sep cost'!U62</f>
        <v>#NAME?</v>
      </c>
      <c r="I172" s="27" t="e">
        <f ca="1">($E$50*(1+AVERAGE($C$45:$C$49))^($F172-I$114+1))*'Total CH4 prod CO2 Inj'!E62+($F$50*(1+AVERAGE($D$45:$D$49))^($F172-I$114+1))*'Total CH4 prod CO2 Inj'!V62-'Inj sep cost'!E62-'Inj sep cost'!V62</f>
        <v>#NAME?</v>
      </c>
      <c r="J172" s="27" t="e">
        <f ca="1">($E$51*(1+AVERAGE($C$46:$C$50))^($F172-J$114+1))*'Total CH4 prod CO2 Inj'!F62+($F$51*(1+AVERAGE($D$46:$D$50))^($F172-J$114+1))*'Total CH4 prod CO2 Inj'!W62-'Inj sep cost'!F62-'Inj sep cost'!W62</f>
        <v>#NAME?</v>
      </c>
      <c r="K172" s="27" t="e">
        <f ca="1">($E$52*(1+AVERAGE($C$47:$C$51))^($F172-K$114+1))*'Total CH4 prod CO2 Inj'!G62+($F$52*(1+AVERAGE($D$47:$D$51))^($F172-K$114+1))*'Total CH4 prod CO2 Inj'!X62-'Inj sep cost'!G62-'Inj sep cost'!X62</f>
        <v>#NAME?</v>
      </c>
      <c r="L172" s="27" t="e">
        <f ca="1">($E$53*(1+AVERAGE($C$48:$C$52))^($F172-L$114+1))*'Total CH4 prod CO2 Inj'!H62+($F$53*(1+AVERAGE($D$48:$D$52))^($F172-L$114+1))*'Total CH4 prod CO2 Inj'!Y62-'Inj sep cost'!H62-'Inj sep cost'!Y62</f>
        <v>#NAME?</v>
      </c>
      <c r="M172" s="27" t="e">
        <f ca="1">($E$54*(1+AVERAGE($C$49:$C$53))^($F172-M$114+1))*'Total CH4 prod CO2 Inj'!I62+($F$54*(1+AVERAGE($D$49:$D$53))^($F172-M$114+1))*'Total CH4 prod CO2 Inj'!Z62-'Inj sep cost'!I62-'Inj sep cost'!Z62</f>
        <v>#NAME?</v>
      </c>
      <c r="N172" s="27" t="e">
        <f ca="1">($E$55*(1+AVERAGE($C$50:$C$54))^($F172-N$114+1))*'Total CH4 prod CO2 Inj'!J62+($F$55*(1+AVERAGE($D$50:$D$54))^($F172-N$114+1))*'Total CH4 prod CO2 Inj'!AA62-'Inj sep cost'!J62-'Inj sep cost'!AA62</f>
        <v>#NAME?</v>
      </c>
      <c r="O172" s="27" t="e">
        <f ca="1">($E$56*(1+AVERAGE($C$51:$C$55))^($F172-O$114+1))*'Total CH4 prod CO2 Inj'!K62+($F$56*(1+AVERAGE($D$51:$D$55))^($F172-O$114+1))*'Total CH4 prod CO2 Inj'!AB62-'Inj sep cost'!K62-'Inj sep cost'!AB62</f>
        <v>#NAME?</v>
      </c>
      <c r="P172" s="27" t="e">
        <f ca="1">($E$57*(1+AVERAGE($C$52:$C$56))^($F172-P$114+1))*'Total CH4 prod CO2 Inj'!L62+($F$57*(1+AVERAGE($D$52:$D$56))^($F172-P$114+1))*'Total CH4 prod CO2 Inj'!AC62-'Inj sep cost'!L62-'Inj sep cost'!AC62</f>
        <v>#NAME?</v>
      </c>
      <c r="Q172" s="27" t="e">
        <f ca="1">($E$58*(1+AVERAGE($C$53:$C$57))^($F172-Q$114+1))*'Total CH4 prod CO2 Inj'!M62+($F$58*(1+AVERAGE($D$53:$D$57))^($F172-Q$114+1))*'Total CH4 prod CO2 Inj'!AD62-'Inj sep cost'!M62-'Inj sep cost'!AD62</f>
        <v>#NAME?</v>
      </c>
      <c r="R172" s="27" t="e">
        <f ca="1">($E$59*(1+AVERAGE($C$54:$C$58))^($F172-R$114+1))*'Total CH4 prod CO2 Inj'!N62+($F$59*(1+AVERAGE($D$54:$D$58))^($F172-R$114+1))*'Total CH4 prod CO2 Inj'!AE62-'Inj sep cost'!N62-'Inj sep cost'!AE62</f>
        <v>#NAME?</v>
      </c>
      <c r="S172" s="27" t="e">
        <f ca="1">($E$60*(1+AVERAGE($C$55:$C$59))^($F172-S$114+1))*'Total CH4 prod CO2 Inj'!O62+($F$60*(1+AVERAGE($D$55:$D$59))^($F172-S$114+1))*'Total CH4 prod CO2 Inj'!AF62-'Inj sep cost'!O62-'Inj sep cost'!AF62</f>
        <v>#NAME?</v>
      </c>
      <c r="T172" s="27" t="e">
        <f ca="1">($E$61*(1+AVERAGE($C$56:$C$60))^($F172-T$114+1))*'Total CH4 prod CO2 Inj'!P62+($F$61*(1+AVERAGE($D$56:$D$60))^($F172-T$114+1))*'Total CH4 prod CO2 Inj'!AG62-'Inj sep cost'!P62-'Inj sep cost'!AG62</f>
        <v>#NAME?</v>
      </c>
      <c r="U172" s="27" t="e">
        <f ca="1">($E$62*(1+AVERAGE($C$56:$C$60))^($F172-U$114+1))*'Total CH4 prod CO2 Inj'!Q62+($F$62*(1+AVERAGE($D$56:$D$60))^($F172-U$114+1))*'Total CH4 prod CO2 Inj'!AH62-'Inj sep cost'!Q62-'Inj sep cost'!AH62</f>
        <v>#NAME?</v>
      </c>
    </row>
    <row r="173" spans="6:21" x14ac:dyDescent="0.45">
      <c r="F173">
        <v>59</v>
      </c>
      <c r="G173" s="27" t="e">
        <f ca="1">($E$48*(1+AVERAGE($C$43:$C$47))^($F173-G$114+1))*'Total CH4 prod CO2 Inj'!C63+($F$48*(1+AVERAGE($D$43:$D$47))^($F173-G$114+1))*'Total CH4 prod CO2 Inj'!T63-'Inj sep cost'!C63-'Inj sep cost'!T63</f>
        <v>#NAME?</v>
      </c>
      <c r="H173" s="27" t="e">
        <f ca="1">($E$49*(1+AVERAGE($C$44:$C$48))^($F173-H$114+1))*'Total CH4 prod CO2 Inj'!D63+($F$49*(1+AVERAGE($D$44:$D$48))^($F173-H$114+1))*'Total CH4 prod CO2 Inj'!U63-'Inj sep cost'!D63-'Inj sep cost'!U63</f>
        <v>#NAME?</v>
      </c>
      <c r="I173" s="27" t="e">
        <f ca="1">($E$50*(1+AVERAGE($C$45:$C$49))^($F173-I$114+1))*'Total CH4 prod CO2 Inj'!E63+($F$50*(1+AVERAGE($D$45:$D$49))^($F173-I$114+1))*'Total CH4 prod CO2 Inj'!V63-'Inj sep cost'!E63-'Inj sep cost'!V63</f>
        <v>#NAME?</v>
      </c>
      <c r="J173" s="27" t="e">
        <f ca="1">($E$51*(1+AVERAGE($C$46:$C$50))^($F173-J$114+1))*'Total CH4 prod CO2 Inj'!F63+($F$51*(1+AVERAGE($D$46:$D$50))^($F173-J$114+1))*'Total CH4 prod CO2 Inj'!W63-'Inj sep cost'!F63-'Inj sep cost'!W63</f>
        <v>#NAME?</v>
      </c>
      <c r="K173" s="27" t="e">
        <f ca="1">($E$52*(1+AVERAGE($C$47:$C$51))^($F173-K$114+1))*'Total CH4 prod CO2 Inj'!G63+($F$52*(1+AVERAGE($D$47:$D$51))^($F173-K$114+1))*'Total CH4 prod CO2 Inj'!X63-'Inj sep cost'!G63-'Inj sep cost'!X63</f>
        <v>#NAME?</v>
      </c>
      <c r="L173" s="27" t="e">
        <f ca="1">($E$53*(1+AVERAGE($C$48:$C$52))^($F173-L$114+1))*'Total CH4 prod CO2 Inj'!H63+($F$53*(1+AVERAGE($D$48:$D$52))^($F173-L$114+1))*'Total CH4 prod CO2 Inj'!Y63-'Inj sep cost'!H63-'Inj sep cost'!Y63</f>
        <v>#NAME?</v>
      </c>
      <c r="M173" s="27" t="e">
        <f ca="1">($E$54*(1+AVERAGE($C$49:$C$53))^($F173-M$114+1))*'Total CH4 prod CO2 Inj'!I63+($F$54*(1+AVERAGE($D$49:$D$53))^($F173-M$114+1))*'Total CH4 prod CO2 Inj'!Z63-'Inj sep cost'!I63-'Inj sep cost'!Z63</f>
        <v>#NAME?</v>
      </c>
      <c r="N173" s="27" t="e">
        <f ca="1">($E$55*(1+AVERAGE($C$50:$C$54))^($F173-N$114+1))*'Total CH4 prod CO2 Inj'!J63+($F$55*(1+AVERAGE($D$50:$D$54))^($F173-N$114+1))*'Total CH4 prod CO2 Inj'!AA63-'Inj sep cost'!J63-'Inj sep cost'!AA63</f>
        <v>#NAME?</v>
      </c>
      <c r="O173" s="27" t="e">
        <f ca="1">($E$56*(1+AVERAGE($C$51:$C$55))^($F173-O$114+1))*'Total CH4 prod CO2 Inj'!K63+($F$56*(1+AVERAGE($D$51:$D$55))^($F173-O$114+1))*'Total CH4 prod CO2 Inj'!AB63-'Inj sep cost'!K63-'Inj sep cost'!AB63</f>
        <v>#NAME?</v>
      </c>
      <c r="P173" s="27" t="e">
        <f ca="1">($E$57*(1+AVERAGE($C$52:$C$56))^($F173-P$114+1))*'Total CH4 prod CO2 Inj'!L63+($F$57*(1+AVERAGE($D$52:$D$56))^($F173-P$114+1))*'Total CH4 prod CO2 Inj'!AC63-'Inj sep cost'!L63-'Inj sep cost'!AC63</f>
        <v>#NAME?</v>
      </c>
      <c r="Q173" s="27" t="e">
        <f ca="1">($E$58*(1+AVERAGE($C$53:$C$57))^($F173-Q$114+1))*'Total CH4 prod CO2 Inj'!M63+($F$58*(1+AVERAGE($D$53:$D$57))^($F173-Q$114+1))*'Total CH4 prod CO2 Inj'!AD63-'Inj sep cost'!M63-'Inj sep cost'!AD63</f>
        <v>#NAME?</v>
      </c>
      <c r="R173" s="27" t="e">
        <f ca="1">($E$59*(1+AVERAGE($C$54:$C$58))^($F173-R$114+1))*'Total CH4 prod CO2 Inj'!N63+($F$59*(1+AVERAGE($D$54:$D$58))^($F173-R$114+1))*'Total CH4 prod CO2 Inj'!AE63-'Inj sep cost'!N63-'Inj sep cost'!AE63</f>
        <v>#NAME?</v>
      </c>
      <c r="S173" s="27" t="e">
        <f ca="1">($E$60*(1+AVERAGE($C$55:$C$59))^($F173-S$114+1))*'Total CH4 prod CO2 Inj'!O63+($F$60*(1+AVERAGE($D$55:$D$59))^($F173-S$114+1))*'Total CH4 prod CO2 Inj'!AF63-'Inj sep cost'!O63-'Inj sep cost'!AF63</f>
        <v>#NAME?</v>
      </c>
      <c r="T173" s="27" t="e">
        <f ca="1">($E$61*(1+AVERAGE($C$56:$C$60))^($F173-T$114+1))*'Total CH4 prod CO2 Inj'!P63+($F$61*(1+AVERAGE($D$56:$D$60))^($F173-T$114+1))*'Total CH4 prod CO2 Inj'!AG63-'Inj sep cost'!P63-'Inj sep cost'!AG63</f>
        <v>#NAME?</v>
      </c>
      <c r="U173" s="27" t="e">
        <f ca="1">($E$62*(1+AVERAGE($C$56:$C$60))^($F173-U$114+1))*'Total CH4 prod CO2 Inj'!Q63+($F$62*(1+AVERAGE($D$56:$D$60))^($F173-U$114+1))*'Total CH4 prod CO2 Inj'!AH63-'Inj sep cost'!Q63-'Inj sep cost'!AH63</f>
        <v>#NAME?</v>
      </c>
    </row>
    <row r="174" spans="6:21" x14ac:dyDescent="0.45">
      <c r="F174">
        <v>60</v>
      </c>
      <c r="G174" s="27" t="e">
        <f ca="1">($E$48*(1+AVERAGE($C$43:$C$47))^($F174-G$114+1))*'Total CH4 prod CO2 Inj'!C64+($F$48*(1+AVERAGE($D$43:$D$47))^($F174-G$114+1))*'Total CH4 prod CO2 Inj'!T64-'Inj sep cost'!C64-'Inj sep cost'!T64</f>
        <v>#NAME?</v>
      </c>
      <c r="H174" s="27" t="e">
        <f ca="1">($E$49*(1+AVERAGE($C$44:$C$48))^($F174-H$114+1))*'Total CH4 prod CO2 Inj'!D64+($F$49*(1+AVERAGE($D$44:$D$48))^($F174-H$114+1))*'Total CH4 prod CO2 Inj'!U64-'Inj sep cost'!D64-'Inj sep cost'!U64</f>
        <v>#NAME?</v>
      </c>
      <c r="I174" s="27" t="e">
        <f ca="1">($E$50*(1+AVERAGE($C$45:$C$49))^($F174-I$114+1))*'Total CH4 prod CO2 Inj'!E64+($F$50*(1+AVERAGE($D$45:$D$49))^($F174-I$114+1))*'Total CH4 prod CO2 Inj'!V64-'Inj sep cost'!E64-'Inj sep cost'!V64</f>
        <v>#NAME?</v>
      </c>
      <c r="J174" s="27" t="e">
        <f ca="1">($E$51*(1+AVERAGE($C$46:$C$50))^($F174-J$114+1))*'Total CH4 prod CO2 Inj'!F64+($F$51*(1+AVERAGE($D$46:$D$50))^($F174-J$114+1))*'Total CH4 prod CO2 Inj'!W64-'Inj sep cost'!F64-'Inj sep cost'!W64</f>
        <v>#NAME?</v>
      </c>
      <c r="K174" s="27" t="e">
        <f ca="1">($E$52*(1+AVERAGE($C$47:$C$51))^($F174-K$114+1))*'Total CH4 prod CO2 Inj'!G64+($F$52*(1+AVERAGE($D$47:$D$51))^($F174-K$114+1))*'Total CH4 prod CO2 Inj'!X64-'Inj sep cost'!G64-'Inj sep cost'!X64</f>
        <v>#NAME?</v>
      </c>
      <c r="L174" s="27" t="e">
        <f ca="1">($E$53*(1+AVERAGE($C$48:$C$52))^($F174-L$114+1))*'Total CH4 prod CO2 Inj'!H64+($F$53*(1+AVERAGE($D$48:$D$52))^($F174-L$114+1))*'Total CH4 prod CO2 Inj'!Y64-'Inj sep cost'!H64-'Inj sep cost'!Y64</f>
        <v>#NAME?</v>
      </c>
      <c r="M174" s="27" t="e">
        <f ca="1">($E$54*(1+AVERAGE($C$49:$C$53))^($F174-M$114+1))*'Total CH4 prod CO2 Inj'!I64+($F$54*(1+AVERAGE($D$49:$D$53))^($F174-M$114+1))*'Total CH4 prod CO2 Inj'!Z64-'Inj sep cost'!I64-'Inj sep cost'!Z64</f>
        <v>#NAME?</v>
      </c>
      <c r="N174" s="27" t="e">
        <f ca="1">($E$55*(1+AVERAGE($C$50:$C$54))^($F174-N$114+1))*'Total CH4 prod CO2 Inj'!J64+($F$55*(1+AVERAGE($D$50:$D$54))^($F174-N$114+1))*'Total CH4 prod CO2 Inj'!AA64-'Inj sep cost'!J64-'Inj sep cost'!AA64</f>
        <v>#NAME?</v>
      </c>
      <c r="O174" s="27" t="e">
        <f ca="1">($E$56*(1+AVERAGE($C$51:$C$55))^($F174-O$114+1))*'Total CH4 prod CO2 Inj'!K64+($F$56*(1+AVERAGE($D$51:$D$55))^($F174-O$114+1))*'Total CH4 prod CO2 Inj'!AB64-'Inj sep cost'!K64-'Inj sep cost'!AB64</f>
        <v>#NAME?</v>
      </c>
      <c r="P174" s="27" t="e">
        <f ca="1">($E$57*(1+AVERAGE($C$52:$C$56))^($F174-P$114+1))*'Total CH4 prod CO2 Inj'!L64+($F$57*(1+AVERAGE($D$52:$D$56))^($F174-P$114+1))*'Total CH4 prod CO2 Inj'!AC64-'Inj sep cost'!L64-'Inj sep cost'!AC64</f>
        <v>#NAME?</v>
      </c>
      <c r="Q174" s="27" t="e">
        <f ca="1">($E$58*(1+AVERAGE($C$53:$C$57))^($F174-Q$114+1))*'Total CH4 prod CO2 Inj'!M64+($F$58*(1+AVERAGE($D$53:$D$57))^($F174-Q$114+1))*'Total CH4 prod CO2 Inj'!AD64-'Inj sep cost'!M64-'Inj sep cost'!AD64</f>
        <v>#NAME?</v>
      </c>
      <c r="R174" s="27" t="e">
        <f ca="1">($E$59*(1+AVERAGE($C$54:$C$58))^($F174-R$114+1))*'Total CH4 prod CO2 Inj'!N64+($F$59*(1+AVERAGE($D$54:$D$58))^($F174-R$114+1))*'Total CH4 prod CO2 Inj'!AE64-'Inj sep cost'!N64-'Inj sep cost'!AE64</f>
        <v>#NAME?</v>
      </c>
      <c r="S174" s="27" t="e">
        <f ca="1">($E$60*(1+AVERAGE($C$55:$C$59))^($F174-S$114+1))*'Total CH4 prod CO2 Inj'!O64+($F$60*(1+AVERAGE($D$55:$D$59))^($F174-S$114+1))*'Total CH4 prod CO2 Inj'!AF64-'Inj sep cost'!O64-'Inj sep cost'!AF64</f>
        <v>#NAME?</v>
      </c>
      <c r="T174" s="27" t="e">
        <f ca="1">($E$61*(1+AVERAGE($C$56:$C$60))^($F174-T$114+1))*'Total CH4 prod CO2 Inj'!P64+($F$61*(1+AVERAGE($D$56:$D$60))^($F174-T$114+1))*'Total CH4 prod CO2 Inj'!AG64-'Inj sep cost'!P64-'Inj sep cost'!AG64</f>
        <v>#NAME?</v>
      </c>
      <c r="U174" s="27" t="e">
        <f ca="1">($E$62*(1+AVERAGE($C$56:$C$60))^($F174-U$114+1))*'Total CH4 prod CO2 Inj'!Q64+($F$62*(1+AVERAGE($D$56:$D$60))^($F174-U$114+1))*'Total CH4 prod CO2 Inj'!AH64-'Inj sep cost'!Q64-'Inj sep cost'!AH64</f>
        <v>#NAME?</v>
      </c>
    </row>
    <row r="175" spans="6:21" x14ac:dyDescent="0.45">
      <c r="F175">
        <v>61</v>
      </c>
      <c r="G175" s="27" t="e">
        <f ca="1">($E$48*(1+AVERAGE($C$43:$C$47))^($F175-G$114+1))*'Total CH4 prod CO2 Inj'!C65+($F$48*(1+AVERAGE($D$43:$D$47))^($F175-G$114+1))*'Total CH4 prod CO2 Inj'!T65-'Inj sep cost'!C65-'Inj sep cost'!T65</f>
        <v>#NAME?</v>
      </c>
      <c r="H175" s="27" t="e">
        <f ca="1">($E$49*(1+AVERAGE($C$44:$C$48))^($F175-H$114+1))*'Total CH4 prod CO2 Inj'!D65+($F$49*(1+AVERAGE($D$44:$D$48))^($F175-H$114+1))*'Total CH4 prod CO2 Inj'!U65-'Inj sep cost'!D65-'Inj sep cost'!U65</f>
        <v>#NAME?</v>
      </c>
      <c r="I175" s="27" t="e">
        <f ca="1">($E$50*(1+AVERAGE($C$45:$C$49))^($F175-I$114+1))*'Total CH4 prod CO2 Inj'!E65+($F$50*(1+AVERAGE($D$45:$D$49))^($F175-I$114+1))*'Total CH4 prod CO2 Inj'!V65-'Inj sep cost'!E65-'Inj sep cost'!V65</f>
        <v>#NAME?</v>
      </c>
      <c r="J175" s="27" t="e">
        <f ca="1">($E$51*(1+AVERAGE($C$46:$C$50))^($F175-J$114+1))*'Total CH4 prod CO2 Inj'!F65+($F$51*(1+AVERAGE($D$46:$D$50))^($F175-J$114+1))*'Total CH4 prod CO2 Inj'!W65-'Inj sep cost'!F65-'Inj sep cost'!W65</f>
        <v>#NAME?</v>
      </c>
      <c r="K175" s="27" t="e">
        <f ca="1">($E$52*(1+AVERAGE($C$47:$C$51))^($F175-K$114+1))*'Total CH4 prod CO2 Inj'!G65+($F$52*(1+AVERAGE($D$47:$D$51))^($F175-K$114+1))*'Total CH4 prod CO2 Inj'!X65-'Inj sep cost'!G65-'Inj sep cost'!X65</f>
        <v>#NAME?</v>
      </c>
      <c r="L175" s="27" t="e">
        <f ca="1">($E$53*(1+AVERAGE($C$48:$C$52))^($F175-L$114+1))*'Total CH4 prod CO2 Inj'!H65+($F$53*(1+AVERAGE($D$48:$D$52))^($F175-L$114+1))*'Total CH4 prod CO2 Inj'!Y65-'Inj sep cost'!H65-'Inj sep cost'!Y65</f>
        <v>#NAME?</v>
      </c>
      <c r="M175" s="27" t="e">
        <f ca="1">($E$54*(1+AVERAGE($C$49:$C$53))^($F175-M$114+1))*'Total CH4 prod CO2 Inj'!I65+($F$54*(1+AVERAGE($D$49:$D$53))^($F175-M$114+1))*'Total CH4 prod CO2 Inj'!Z65-'Inj sep cost'!I65-'Inj sep cost'!Z65</f>
        <v>#NAME?</v>
      </c>
      <c r="N175" s="27" t="e">
        <f ca="1">($E$55*(1+AVERAGE($C$50:$C$54))^($F175-N$114+1))*'Total CH4 prod CO2 Inj'!J65+($F$55*(1+AVERAGE($D$50:$D$54))^($F175-N$114+1))*'Total CH4 prod CO2 Inj'!AA65-'Inj sep cost'!J65-'Inj sep cost'!AA65</f>
        <v>#NAME?</v>
      </c>
      <c r="O175" s="27" t="e">
        <f ca="1">($E$56*(1+AVERAGE($C$51:$C$55))^($F175-O$114+1))*'Total CH4 prod CO2 Inj'!K65+($F$56*(1+AVERAGE($D$51:$D$55))^($F175-O$114+1))*'Total CH4 prod CO2 Inj'!AB65-'Inj sep cost'!K65-'Inj sep cost'!AB65</f>
        <v>#NAME?</v>
      </c>
      <c r="P175" s="27" t="e">
        <f ca="1">($E$57*(1+AVERAGE($C$52:$C$56))^($F175-P$114+1))*'Total CH4 prod CO2 Inj'!L65+($F$57*(1+AVERAGE($D$52:$D$56))^($F175-P$114+1))*'Total CH4 prod CO2 Inj'!AC65-'Inj sep cost'!L65-'Inj sep cost'!AC65</f>
        <v>#NAME?</v>
      </c>
      <c r="Q175" s="27" t="e">
        <f ca="1">($E$58*(1+AVERAGE($C$53:$C$57))^($F175-Q$114+1))*'Total CH4 prod CO2 Inj'!M65+($F$58*(1+AVERAGE($D$53:$D$57))^($F175-Q$114+1))*'Total CH4 prod CO2 Inj'!AD65-'Inj sep cost'!M65-'Inj sep cost'!AD65</f>
        <v>#NAME?</v>
      </c>
      <c r="R175" s="27" t="e">
        <f ca="1">($E$59*(1+AVERAGE($C$54:$C$58))^($F175-R$114+1))*'Total CH4 prod CO2 Inj'!N65+($F$59*(1+AVERAGE($D$54:$D$58))^($F175-R$114+1))*'Total CH4 prod CO2 Inj'!AE65-'Inj sep cost'!N65-'Inj sep cost'!AE65</f>
        <v>#NAME?</v>
      </c>
      <c r="S175" s="27" t="e">
        <f ca="1">($E$60*(1+AVERAGE($C$55:$C$59))^($F175-S$114+1))*'Total CH4 prod CO2 Inj'!O65+($F$60*(1+AVERAGE($D$55:$D$59))^($F175-S$114+1))*'Total CH4 prod CO2 Inj'!AF65-'Inj sep cost'!O65-'Inj sep cost'!AF65</f>
        <v>#NAME?</v>
      </c>
      <c r="T175" s="27" t="e">
        <f ca="1">($E$61*(1+AVERAGE($C$56:$C$60))^($F175-T$114+1))*'Total CH4 prod CO2 Inj'!P65+($F$61*(1+AVERAGE($D$56:$D$60))^($F175-T$114+1))*'Total CH4 prod CO2 Inj'!AG65-'Inj sep cost'!P65-'Inj sep cost'!AG65</f>
        <v>#NAME?</v>
      </c>
      <c r="U175" s="27" t="e">
        <f ca="1">($E$62*(1+AVERAGE($C$56:$C$60))^($F175-U$114+1))*'Total CH4 prod CO2 Inj'!Q65+($F$62*(1+AVERAGE($D$56:$D$60))^($F175-U$114+1))*'Total CH4 prod CO2 Inj'!AH65-'Inj sep cost'!Q65-'Inj sep cost'!AH65</f>
        <v>#NAME?</v>
      </c>
    </row>
    <row r="176" spans="6:21" x14ac:dyDescent="0.45">
      <c r="F176">
        <v>62</v>
      </c>
      <c r="G176" s="27" t="e">
        <f ca="1">($E$48*(1+AVERAGE($C$43:$C$47))^($F176-G$114+1))*'Total CH4 prod CO2 Inj'!C66+($F$48*(1+AVERAGE($D$43:$D$47))^($F176-G$114+1))*'Total CH4 prod CO2 Inj'!T66-'Inj sep cost'!C66-'Inj sep cost'!T66</f>
        <v>#NAME?</v>
      </c>
      <c r="H176" s="27" t="e">
        <f ca="1">($E$49*(1+AVERAGE($C$44:$C$48))^($F176-H$114+1))*'Total CH4 prod CO2 Inj'!D66+($F$49*(1+AVERAGE($D$44:$D$48))^($F176-H$114+1))*'Total CH4 prod CO2 Inj'!U66-'Inj sep cost'!D66-'Inj sep cost'!U66</f>
        <v>#NAME?</v>
      </c>
      <c r="I176" s="27" t="e">
        <f ca="1">($E$50*(1+AVERAGE($C$45:$C$49))^($F176-I$114+1))*'Total CH4 prod CO2 Inj'!E66+($F$50*(1+AVERAGE($D$45:$D$49))^($F176-I$114+1))*'Total CH4 prod CO2 Inj'!V66-'Inj sep cost'!E66-'Inj sep cost'!V66</f>
        <v>#NAME?</v>
      </c>
      <c r="J176" s="27" t="e">
        <f ca="1">($E$51*(1+AVERAGE($C$46:$C$50))^($F176-J$114+1))*'Total CH4 prod CO2 Inj'!F66+($F$51*(1+AVERAGE($D$46:$D$50))^($F176-J$114+1))*'Total CH4 prod CO2 Inj'!W66-'Inj sep cost'!F66-'Inj sep cost'!W66</f>
        <v>#NAME?</v>
      </c>
      <c r="K176" s="27" t="e">
        <f ca="1">($E$52*(1+AVERAGE($C$47:$C$51))^($F176-K$114+1))*'Total CH4 prod CO2 Inj'!G66+($F$52*(1+AVERAGE($D$47:$D$51))^($F176-K$114+1))*'Total CH4 prod CO2 Inj'!X66-'Inj sep cost'!G66-'Inj sep cost'!X66</f>
        <v>#NAME?</v>
      </c>
      <c r="L176" s="27" t="e">
        <f ca="1">($E$53*(1+AVERAGE($C$48:$C$52))^($F176-L$114+1))*'Total CH4 prod CO2 Inj'!H66+($F$53*(1+AVERAGE($D$48:$D$52))^($F176-L$114+1))*'Total CH4 prod CO2 Inj'!Y66-'Inj sep cost'!H66-'Inj sep cost'!Y66</f>
        <v>#NAME?</v>
      </c>
      <c r="M176" s="27" t="e">
        <f ca="1">($E$54*(1+AVERAGE($C$49:$C$53))^($F176-M$114+1))*'Total CH4 prod CO2 Inj'!I66+($F$54*(1+AVERAGE($D$49:$D$53))^($F176-M$114+1))*'Total CH4 prod CO2 Inj'!Z66-'Inj sep cost'!I66-'Inj sep cost'!Z66</f>
        <v>#NAME?</v>
      </c>
      <c r="N176" s="27" t="e">
        <f ca="1">($E$55*(1+AVERAGE($C$50:$C$54))^($F176-N$114+1))*'Total CH4 prod CO2 Inj'!J66+($F$55*(1+AVERAGE($D$50:$D$54))^($F176-N$114+1))*'Total CH4 prod CO2 Inj'!AA66-'Inj sep cost'!J66-'Inj sep cost'!AA66</f>
        <v>#NAME?</v>
      </c>
      <c r="O176" s="27" t="e">
        <f ca="1">($E$56*(1+AVERAGE($C$51:$C$55))^($F176-O$114+1))*'Total CH4 prod CO2 Inj'!K66+($F$56*(1+AVERAGE($D$51:$D$55))^($F176-O$114+1))*'Total CH4 prod CO2 Inj'!AB66-'Inj sep cost'!K66-'Inj sep cost'!AB66</f>
        <v>#NAME?</v>
      </c>
      <c r="P176" s="27" t="e">
        <f ca="1">($E$57*(1+AVERAGE($C$52:$C$56))^($F176-P$114+1))*'Total CH4 prod CO2 Inj'!L66+($F$57*(1+AVERAGE($D$52:$D$56))^($F176-P$114+1))*'Total CH4 prod CO2 Inj'!AC66-'Inj sep cost'!L66-'Inj sep cost'!AC66</f>
        <v>#NAME?</v>
      </c>
      <c r="Q176" s="27" t="e">
        <f ca="1">($E$58*(1+AVERAGE($C$53:$C$57))^($F176-Q$114+1))*'Total CH4 prod CO2 Inj'!M66+($F$58*(1+AVERAGE($D$53:$D$57))^($F176-Q$114+1))*'Total CH4 prod CO2 Inj'!AD66-'Inj sep cost'!M66-'Inj sep cost'!AD66</f>
        <v>#NAME?</v>
      </c>
      <c r="R176" s="27" t="e">
        <f ca="1">($E$59*(1+AVERAGE($C$54:$C$58))^($F176-R$114+1))*'Total CH4 prod CO2 Inj'!N66+($F$59*(1+AVERAGE($D$54:$D$58))^($F176-R$114+1))*'Total CH4 prod CO2 Inj'!AE66-'Inj sep cost'!N66-'Inj sep cost'!AE66</f>
        <v>#NAME?</v>
      </c>
      <c r="S176" s="27" t="e">
        <f ca="1">($E$60*(1+AVERAGE($C$55:$C$59))^($F176-S$114+1))*'Total CH4 prod CO2 Inj'!O66+($F$60*(1+AVERAGE($D$55:$D$59))^($F176-S$114+1))*'Total CH4 prod CO2 Inj'!AF66-'Inj sep cost'!O66-'Inj sep cost'!AF66</f>
        <v>#NAME?</v>
      </c>
      <c r="T176" s="27" t="e">
        <f ca="1">($E$61*(1+AVERAGE($C$56:$C$60))^($F176-T$114+1))*'Total CH4 prod CO2 Inj'!P66+($F$61*(1+AVERAGE($D$56:$D$60))^($F176-T$114+1))*'Total CH4 prod CO2 Inj'!AG66-'Inj sep cost'!P66-'Inj sep cost'!AG66</f>
        <v>#NAME?</v>
      </c>
      <c r="U176" s="27" t="e">
        <f ca="1">($E$62*(1+AVERAGE($C$56:$C$60))^($F176-U$114+1))*'Total CH4 prod CO2 Inj'!Q66+($F$62*(1+AVERAGE($D$56:$D$60))^($F176-U$114+1))*'Total CH4 prod CO2 Inj'!AH66-'Inj sep cost'!Q66-'Inj sep cost'!AH66</f>
        <v>#NAME?</v>
      </c>
    </row>
    <row r="177" spans="6:21" x14ac:dyDescent="0.45">
      <c r="F177">
        <v>63</v>
      </c>
      <c r="G177" s="27" t="e">
        <f ca="1">($E$48*(1+AVERAGE($C$43:$C$47))^($F177-G$114+1))*'Total CH4 prod CO2 Inj'!C67+($F$48*(1+AVERAGE($D$43:$D$47))^($F177-G$114+1))*'Total CH4 prod CO2 Inj'!T67-'Inj sep cost'!C67-'Inj sep cost'!T67</f>
        <v>#NAME?</v>
      </c>
      <c r="H177" s="27" t="e">
        <f ca="1">($E$49*(1+AVERAGE($C$44:$C$48))^($F177-H$114+1))*'Total CH4 prod CO2 Inj'!D67+($F$49*(1+AVERAGE($D$44:$D$48))^($F177-H$114+1))*'Total CH4 prod CO2 Inj'!U67-'Inj sep cost'!D67-'Inj sep cost'!U67</f>
        <v>#NAME?</v>
      </c>
      <c r="I177" s="27" t="e">
        <f ca="1">($E$50*(1+AVERAGE($C$45:$C$49))^($F177-I$114+1))*'Total CH4 prod CO2 Inj'!E67+($F$50*(1+AVERAGE($D$45:$D$49))^($F177-I$114+1))*'Total CH4 prod CO2 Inj'!V67-'Inj sep cost'!E67-'Inj sep cost'!V67</f>
        <v>#NAME?</v>
      </c>
      <c r="J177" s="27" t="e">
        <f ca="1">($E$51*(1+AVERAGE($C$46:$C$50))^($F177-J$114+1))*'Total CH4 prod CO2 Inj'!F67+($F$51*(1+AVERAGE($D$46:$D$50))^($F177-J$114+1))*'Total CH4 prod CO2 Inj'!W67-'Inj sep cost'!F67-'Inj sep cost'!W67</f>
        <v>#NAME?</v>
      </c>
      <c r="K177" s="27" t="e">
        <f ca="1">($E$52*(1+AVERAGE($C$47:$C$51))^($F177-K$114+1))*'Total CH4 prod CO2 Inj'!G67+($F$52*(1+AVERAGE($D$47:$D$51))^($F177-K$114+1))*'Total CH4 prod CO2 Inj'!X67-'Inj sep cost'!G67-'Inj sep cost'!X67</f>
        <v>#NAME?</v>
      </c>
      <c r="L177" s="27" t="e">
        <f ca="1">($E$53*(1+AVERAGE($C$48:$C$52))^($F177-L$114+1))*'Total CH4 prod CO2 Inj'!H67+($F$53*(1+AVERAGE($D$48:$D$52))^($F177-L$114+1))*'Total CH4 prod CO2 Inj'!Y67-'Inj sep cost'!H67-'Inj sep cost'!Y67</f>
        <v>#NAME?</v>
      </c>
      <c r="M177" s="27" t="e">
        <f ca="1">($E$54*(1+AVERAGE($C$49:$C$53))^($F177-M$114+1))*'Total CH4 prod CO2 Inj'!I67+($F$54*(1+AVERAGE($D$49:$D$53))^($F177-M$114+1))*'Total CH4 prod CO2 Inj'!Z67-'Inj sep cost'!I67-'Inj sep cost'!Z67</f>
        <v>#NAME?</v>
      </c>
      <c r="N177" s="27" t="e">
        <f ca="1">($E$55*(1+AVERAGE($C$50:$C$54))^($F177-N$114+1))*'Total CH4 prod CO2 Inj'!J67+($F$55*(1+AVERAGE($D$50:$D$54))^($F177-N$114+1))*'Total CH4 prod CO2 Inj'!AA67-'Inj sep cost'!J67-'Inj sep cost'!AA67</f>
        <v>#NAME?</v>
      </c>
      <c r="O177" s="27" t="e">
        <f ca="1">($E$56*(1+AVERAGE($C$51:$C$55))^($F177-O$114+1))*'Total CH4 prod CO2 Inj'!K67+($F$56*(1+AVERAGE($D$51:$D$55))^($F177-O$114+1))*'Total CH4 prod CO2 Inj'!AB67-'Inj sep cost'!K67-'Inj sep cost'!AB67</f>
        <v>#NAME?</v>
      </c>
      <c r="P177" s="27" t="e">
        <f ca="1">($E$57*(1+AVERAGE($C$52:$C$56))^($F177-P$114+1))*'Total CH4 prod CO2 Inj'!L67+($F$57*(1+AVERAGE($D$52:$D$56))^($F177-P$114+1))*'Total CH4 prod CO2 Inj'!AC67-'Inj sep cost'!L67-'Inj sep cost'!AC67</f>
        <v>#NAME?</v>
      </c>
      <c r="Q177" s="27" t="e">
        <f ca="1">($E$58*(1+AVERAGE($C$53:$C$57))^($F177-Q$114+1))*'Total CH4 prod CO2 Inj'!M67+($F$58*(1+AVERAGE($D$53:$D$57))^($F177-Q$114+1))*'Total CH4 prod CO2 Inj'!AD67-'Inj sep cost'!M67-'Inj sep cost'!AD67</f>
        <v>#NAME?</v>
      </c>
      <c r="R177" s="27" t="e">
        <f ca="1">($E$59*(1+AVERAGE($C$54:$C$58))^($F177-R$114+1))*'Total CH4 prod CO2 Inj'!N67+($F$59*(1+AVERAGE($D$54:$D$58))^($F177-R$114+1))*'Total CH4 prod CO2 Inj'!AE67-'Inj sep cost'!N67-'Inj sep cost'!AE67</f>
        <v>#NAME?</v>
      </c>
      <c r="S177" s="27" t="e">
        <f ca="1">($E$60*(1+AVERAGE($C$55:$C$59))^($F177-S$114+1))*'Total CH4 prod CO2 Inj'!O67+($F$60*(1+AVERAGE($D$55:$D$59))^($F177-S$114+1))*'Total CH4 prod CO2 Inj'!AF67-'Inj sep cost'!O67-'Inj sep cost'!AF67</f>
        <v>#NAME?</v>
      </c>
      <c r="T177" s="27" t="e">
        <f ca="1">($E$61*(1+AVERAGE($C$56:$C$60))^($F177-T$114+1))*'Total CH4 prod CO2 Inj'!P67+($F$61*(1+AVERAGE($D$56:$D$60))^($F177-T$114+1))*'Total CH4 prod CO2 Inj'!AG67-'Inj sep cost'!P67-'Inj sep cost'!AG67</f>
        <v>#NAME?</v>
      </c>
      <c r="U177" s="27" t="e">
        <f ca="1">($E$62*(1+AVERAGE($C$56:$C$60))^($F177-U$114+1))*'Total CH4 prod CO2 Inj'!Q67+($F$62*(1+AVERAGE($D$56:$D$60))^($F177-U$114+1))*'Total CH4 prod CO2 Inj'!AH67-'Inj sep cost'!Q67-'Inj sep cost'!AH67</f>
        <v>#NAME?</v>
      </c>
    </row>
    <row r="178" spans="6:21" x14ac:dyDescent="0.45">
      <c r="F178">
        <v>64</v>
      </c>
      <c r="G178" s="27" t="e">
        <f ca="1">($E$48*(1+AVERAGE($C$43:$C$47))^($F178-G$114+1))*'Total CH4 prod CO2 Inj'!C68+($F$48*(1+AVERAGE($D$43:$D$47))^($F178-G$114+1))*'Total CH4 prod CO2 Inj'!T68-'Inj sep cost'!C68-'Inj sep cost'!T68</f>
        <v>#NAME?</v>
      </c>
      <c r="H178" s="27" t="e">
        <f ca="1">($E$49*(1+AVERAGE($C$44:$C$48))^($F178-H$114+1))*'Total CH4 prod CO2 Inj'!D68+($F$49*(1+AVERAGE($D$44:$D$48))^($F178-H$114+1))*'Total CH4 prod CO2 Inj'!U68-'Inj sep cost'!D68-'Inj sep cost'!U68</f>
        <v>#NAME?</v>
      </c>
      <c r="I178" s="27" t="e">
        <f ca="1">($E$50*(1+AVERAGE($C$45:$C$49))^($F178-I$114+1))*'Total CH4 prod CO2 Inj'!E68+($F$50*(1+AVERAGE($D$45:$D$49))^($F178-I$114+1))*'Total CH4 prod CO2 Inj'!V68-'Inj sep cost'!E68-'Inj sep cost'!V68</f>
        <v>#NAME?</v>
      </c>
      <c r="J178" s="27" t="e">
        <f ca="1">($E$51*(1+AVERAGE($C$46:$C$50))^($F178-J$114+1))*'Total CH4 prod CO2 Inj'!F68+($F$51*(1+AVERAGE($D$46:$D$50))^($F178-J$114+1))*'Total CH4 prod CO2 Inj'!W68-'Inj sep cost'!F68-'Inj sep cost'!W68</f>
        <v>#NAME?</v>
      </c>
      <c r="K178" s="27" t="e">
        <f ca="1">($E$52*(1+AVERAGE($C$47:$C$51))^($F178-K$114+1))*'Total CH4 prod CO2 Inj'!G68+($F$52*(1+AVERAGE($D$47:$D$51))^($F178-K$114+1))*'Total CH4 prod CO2 Inj'!X68-'Inj sep cost'!G68-'Inj sep cost'!X68</f>
        <v>#NAME?</v>
      </c>
      <c r="L178" s="27" t="e">
        <f ca="1">($E$53*(1+AVERAGE($C$48:$C$52))^($F178-L$114+1))*'Total CH4 prod CO2 Inj'!H68+($F$53*(1+AVERAGE($D$48:$D$52))^($F178-L$114+1))*'Total CH4 prod CO2 Inj'!Y68-'Inj sep cost'!H68-'Inj sep cost'!Y68</f>
        <v>#NAME?</v>
      </c>
      <c r="M178" s="27" t="e">
        <f ca="1">($E$54*(1+AVERAGE($C$49:$C$53))^($F178-M$114+1))*'Total CH4 prod CO2 Inj'!I68+($F$54*(1+AVERAGE($D$49:$D$53))^($F178-M$114+1))*'Total CH4 prod CO2 Inj'!Z68-'Inj sep cost'!I68-'Inj sep cost'!Z68</f>
        <v>#NAME?</v>
      </c>
      <c r="N178" s="27" t="e">
        <f ca="1">($E$55*(1+AVERAGE($C$50:$C$54))^($F178-N$114+1))*'Total CH4 prod CO2 Inj'!J68+($F$55*(1+AVERAGE($D$50:$D$54))^($F178-N$114+1))*'Total CH4 prod CO2 Inj'!AA68-'Inj sep cost'!J68-'Inj sep cost'!AA68</f>
        <v>#NAME?</v>
      </c>
      <c r="O178" s="27" t="e">
        <f ca="1">($E$56*(1+AVERAGE($C$51:$C$55))^($F178-O$114+1))*'Total CH4 prod CO2 Inj'!K68+($F$56*(1+AVERAGE($D$51:$D$55))^($F178-O$114+1))*'Total CH4 prod CO2 Inj'!AB68-'Inj sep cost'!K68-'Inj sep cost'!AB68</f>
        <v>#NAME?</v>
      </c>
      <c r="P178" s="27" t="e">
        <f ca="1">($E$57*(1+AVERAGE($C$52:$C$56))^($F178-P$114+1))*'Total CH4 prod CO2 Inj'!L68+($F$57*(1+AVERAGE($D$52:$D$56))^($F178-P$114+1))*'Total CH4 prod CO2 Inj'!AC68-'Inj sep cost'!L68-'Inj sep cost'!AC68</f>
        <v>#NAME?</v>
      </c>
      <c r="Q178" s="27" t="e">
        <f ca="1">($E$58*(1+AVERAGE($C$53:$C$57))^($F178-Q$114+1))*'Total CH4 prod CO2 Inj'!M68+($F$58*(1+AVERAGE($D$53:$D$57))^($F178-Q$114+1))*'Total CH4 prod CO2 Inj'!AD68-'Inj sep cost'!M68-'Inj sep cost'!AD68</f>
        <v>#NAME?</v>
      </c>
      <c r="R178" s="27" t="e">
        <f ca="1">($E$59*(1+AVERAGE($C$54:$C$58))^($F178-R$114+1))*'Total CH4 prod CO2 Inj'!N68+($F$59*(1+AVERAGE($D$54:$D$58))^($F178-R$114+1))*'Total CH4 prod CO2 Inj'!AE68-'Inj sep cost'!N68-'Inj sep cost'!AE68</f>
        <v>#NAME?</v>
      </c>
      <c r="S178" s="27" t="e">
        <f ca="1">($E$60*(1+AVERAGE($C$55:$C$59))^($F178-S$114+1))*'Total CH4 prod CO2 Inj'!O68+($F$60*(1+AVERAGE($D$55:$D$59))^($F178-S$114+1))*'Total CH4 prod CO2 Inj'!AF68-'Inj sep cost'!O68-'Inj sep cost'!AF68</f>
        <v>#NAME?</v>
      </c>
      <c r="T178" s="27" t="e">
        <f ca="1">($E$61*(1+AVERAGE($C$56:$C$60))^($F178-T$114+1))*'Total CH4 prod CO2 Inj'!P68+($F$61*(1+AVERAGE($D$56:$D$60))^($F178-T$114+1))*'Total CH4 prod CO2 Inj'!AG68-'Inj sep cost'!P68-'Inj sep cost'!AG68</f>
        <v>#NAME?</v>
      </c>
      <c r="U178" s="27" t="e">
        <f ca="1">($E$62*(1+AVERAGE($C$56:$C$60))^($F178-U$114+1))*'Total CH4 prod CO2 Inj'!Q68+($F$62*(1+AVERAGE($D$56:$D$60))^($F178-U$114+1))*'Total CH4 prod CO2 Inj'!AH68-'Inj sep cost'!Q68-'Inj sep cost'!AH68</f>
        <v>#NAME?</v>
      </c>
    </row>
    <row r="179" spans="6:21" x14ac:dyDescent="0.45">
      <c r="F179">
        <v>65</v>
      </c>
      <c r="G179" s="27" t="e">
        <f ca="1">($E$48*(1+AVERAGE($C$43:$C$47))^($F179-G$114+1))*'Total CH4 prod CO2 Inj'!C69+($F$48*(1+AVERAGE($D$43:$D$47))^($F179-G$114+1))*'Total CH4 prod CO2 Inj'!T69-'Inj sep cost'!C69-'Inj sep cost'!T69</f>
        <v>#NAME?</v>
      </c>
      <c r="H179" s="27" t="e">
        <f ca="1">($E$49*(1+AVERAGE($C$44:$C$48))^($F179-H$114+1))*'Total CH4 prod CO2 Inj'!D69+($F$49*(1+AVERAGE($D$44:$D$48))^($F179-H$114+1))*'Total CH4 prod CO2 Inj'!U69-'Inj sep cost'!D69-'Inj sep cost'!U69</f>
        <v>#NAME?</v>
      </c>
      <c r="I179" s="27" t="e">
        <f ca="1">($E$50*(1+AVERAGE($C$45:$C$49))^($F179-I$114+1))*'Total CH4 prod CO2 Inj'!E69+($F$50*(1+AVERAGE($D$45:$D$49))^($F179-I$114+1))*'Total CH4 prod CO2 Inj'!V69-'Inj sep cost'!E69-'Inj sep cost'!V69</f>
        <v>#NAME?</v>
      </c>
      <c r="J179" s="27" t="e">
        <f ca="1">($E$51*(1+AVERAGE($C$46:$C$50))^($F179-J$114+1))*'Total CH4 prod CO2 Inj'!F69+($F$51*(1+AVERAGE($D$46:$D$50))^($F179-J$114+1))*'Total CH4 prod CO2 Inj'!W69-'Inj sep cost'!F69-'Inj sep cost'!W69</f>
        <v>#NAME?</v>
      </c>
      <c r="K179" s="27" t="e">
        <f ca="1">($E$52*(1+AVERAGE($C$47:$C$51))^($F179-K$114+1))*'Total CH4 prod CO2 Inj'!G69+($F$52*(1+AVERAGE($D$47:$D$51))^($F179-K$114+1))*'Total CH4 prod CO2 Inj'!X69-'Inj sep cost'!G69-'Inj sep cost'!X69</f>
        <v>#NAME?</v>
      </c>
      <c r="L179" s="27" t="e">
        <f ca="1">($E$53*(1+AVERAGE($C$48:$C$52))^($F179-L$114+1))*'Total CH4 prod CO2 Inj'!H69+($F$53*(1+AVERAGE($D$48:$D$52))^($F179-L$114+1))*'Total CH4 prod CO2 Inj'!Y69-'Inj sep cost'!H69-'Inj sep cost'!Y69</f>
        <v>#NAME?</v>
      </c>
      <c r="M179" s="27" t="e">
        <f ca="1">($E$54*(1+AVERAGE($C$49:$C$53))^($F179-M$114+1))*'Total CH4 prod CO2 Inj'!I69+($F$54*(1+AVERAGE($D$49:$D$53))^($F179-M$114+1))*'Total CH4 prod CO2 Inj'!Z69-'Inj sep cost'!I69-'Inj sep cost'!Z69</f>
        <v>#NAME?</v>
      </c>
      <c r="N179" s="27" t="e">
        <f ca="1">($E$55*(1+AVERAGE($C$50:$C$54))^($F179-N$114+1))*'Total CH4 prod CO2 Inj'!J69+($F$55*(1+AVERAGE($D$50:$D$54))^($F179-N$114+1))*'Total CH4 prod CO2 Inj'!AA69-'Inj sep cost'!J69-'Inj sep cost'!AA69</f>
        <v>#NAME?</v>
      </c>
      <c r="O179" s="27" t="e">
        <f ca="1">($E$56*(1+AVERAGE($C$51:$C$55))^($F179-O$114+1))*'Total CH4 prod CO2 Inj'!K69+($F$56*(1+AVERAGE($D$51:$D$55))^($F179-O$114+1))*'Total CH4 prod CO2 Inj'!AB69-'Inj sep cost'!K69-'Inj sep cost'!AB69</f>
        <v>#NAME?</v>
      </c>
      <c r="P179" s="27" t="e">
        <f ca="1">($E$57*(1+AVERAGE($C$52:$C$56))^($F179-P$114+1))*'Total CH4 prod CO2 Inj'!L69+($F$57*(1+AVERAGE($D$52:$D$56))^($F179-P$114+1))*'Total CH4 prod CO2 Inj'!AC69-'Inj sep cost'!L69-'Inj sep cost'!AC69</f>
        <v>#NAME?</v>
      </c>
      <c r="Q179" s="27" t="e">
        <f ca="1">($E$58*(1+AVERAGE($C$53:$C$57))^($F179-Q$114+1))*'Total CH4 prod CO2 Inj'!M69+($F$58*(1+AVERAGE($D$53:$D$57))^($F179-Q$114+1))*'Total CH4 prod CO2 Inj'!AD69-'Inj sep cost'!M69-'Inj sep cost'!AD69</f>
        <v>#NAME?</v>
      </c>
      <c r="R179" s="27" t="e">
        <f ca="1">($E$59*(1+AVERAGE($C$54:$C$58))^($F179-R$114+1))*'Total CH4 prod CO2 Inj'!N69+($F$59*(1+AVERAGE($D$54:$D$58))^($F179-R$114+1))*'Total CH4 prod CO2 Inj'!AE69-'Inj sep cost'!N69-'Inj sep cost'!AE69</f>
        <v>#NAME?</v>
      </c>
      <c r="S179" s="27" t="e">
        <f ca="1">($E$60*(1+AVERAGE($C$55:$C$59))^($F179-S$114+1))*'Total CH4 prod CO2 Inj'!O69+($F$60*(1+AVERAGE($D$55:$D$59))^($F179-S$114+1))*'Total CH4 prod CO2 Inj'!AF69-'Inj sep cost'!O69-'Inj sep cost'!AF69</f>
        <v>#NAME?</v>
      </c>
      <c r="T179" s="27" t="e">
        <f ca="1">($E$61*(1+AVERAGE($C$56:$C$60))^($F179-T$114+1))*'Total CH4 prod CO2 Inj'!P69+($F$61*(1+AVERAGE($D$56:$D$60))^($F179-T$114+1))*'Total CH4 prod CO2 Inj'!AG69-'Inj sep cost'!P69-'Inj sep cost'!AG69</f>
        <v>#NAME?</v>
      </c>
      <c r="U179" s="27" t="e">
        <f ca="1">($E$62*(1+AVERAGE($C$56:$C$60))^($F179-U$114+1))*'Total CH4 prod CO2 Inj'!Q69+($F$62*(1+AVERAGE($D$56:$D$60))^($F179-U$114+1))*'Total CH4 prod CO2 Inj'!AH69-'Inj sep cost'!Q69-'Inj sep cost'!AH69</f>
        <v>#NAME?</v>
      </c>
    </row>
    <row r="180" spans="6:21" x14ac:dyDescent="0.45">
      <c r="F180">
        <v>66</v>
      </c>
      <c r="G180" s="27" t="e">
        <f ca="1">($E$48*(1+AVERAGE($C$43:$C$47))^($F180-G$114+1))*'Total CH4 prod CO2 Inj'!C70+($F$48*(1+AVERAGE($D$43:$D$47))^($F180-G$114+1))*'Total CH4 prod CO2 Inj'!T70-'Inj sep cost'!C70-'Inj sep cost'!T70</f>
        <v>#NAME?</v>
      </c>
      <c r="H180" s="27" t="e">
        <f ca="1">($E$49*(1+AVERAGE($C$44:$C$48))^($F180-H$114+1))*'Total CH4 prod CO2 Inj'!D70+($F$49*(1+AVERAGE($D$44:$D$48))^($F180-H$114+1))*'Total CH4 prod CO2 Inj'!U70-'Inj sep cost'!D70-'Inj sep cost'!U70</f>
        <v>#NAME?</v>
      </c>
      <c r="I180" s="27" t="e">
        <f ca="1">($E$50*(1+AVERAGE($C$45:$C$49))^($F180-I$114+1))*'Total CH4 prod CO2 Inj'!E70+($F$50*(1+AVERAGE($D$45:$D$49))^($F180-I$114+1))*'Total CH4 prod CO2 Inj'!V70-'Inj sep cost'!E70-'Inj sep cost'!V70</f>
        <v>#NAME?</v>
      </c>
      <c r="J180" s="27" t="e">
        <f ca="1">($E$51*(1+AVERAGE($C$46:$C$50))^($F180-J$114+1))*'Total CH4 prod CO2 Inj'!F70+($F$51*(1+AVERAGE($D$46:$D$50))^($F180-J$114+1))*'Total CH4 prod CO2 Inj'!W70-'Inj sep cost'!F70-'Inj sep cost'!W70</f>
        <v>#NAME?</v>
      </c>
      <c r="K180" s="27" t="e">
        <f ca="1">($E$52*(1+AVERAGE($C$47:$C$51))^($F180-K$114+1))*'Total CH4 prod CO2 Inj'!G70+($F$52*(1+AVERAGE($D$47:$D$51))^($F180-K$114+1))*'Total CH4 prod CO2 Inj'!X70-'Inj sep cost'!G70-'Inj sep cost'!X70</f>
        <v>#NAME?</v>
      </c>
      <c r="L180" s="27" t="e">
        <f ca="1">($E$53*(1+AVERAGE($C$48:$C$52))^($F180-L$114+1))*'Total CH4 prod CO2 Inj'!H70+($F$53*(1+AVERAGE($D$48:$D$52))^($F180-L$114+1))*'Total CH4 prod CO2 Inj'!Y70-'Inj sep cost'!H70-'Inj sep cost'!Y70</f>
        <v>#NAME?</v>
      </c>
      <c r="M180" s="27" t="e">
        <f ca="1">($E$54*(1+AVERAGE($C$49:$C$53))^($F180-M$114+1))*'Total CH4 prod CO2 Inj'!I70+($F$54*(1+AVERAGE($D$49:$D$53))^($F180-M$114+1))*'Total CH4 prod CO2 Inj'!Z70-'Inj sep cost'!I70-'Inj sep cost'!Z70</f>
        <v>#NAME?</v>
      </c>
      <c r="N180" s="27" t="e">
        <f ca="1">($E$55*(1+AVERAGE($C$50:$C$54))^($F180-N$114+1))*'Total CH4 prod CO2 Inj'!J70+($F$55*(1+AVERAGE($D$50:$D$54))^($F180-N$114+1))*'Total CH4 prod CO2 Inj'!AA70-'Inj sep cost'!J70-'Inj sep cost'!AA70</f>
        <v>#NAME?</v>
      </c>
      <c r="O180" s="27" t="e">
        <f ca="1">($E$56*(1+AVERAGE($C$51:$C$55))^($F180-O$114+1))*'Total CH4 prod CO2 Inj'!K70+($F$56*(1+AVERAGE($D$51:$D$55))^($F180-O$114+1))*'Total CH4 prod CO2 Inj'!AB70-'Inj sep cost'!K70-'Inj sep cost'!AB70</f>
        <v>#NAME?</v>
      </c>
      <c r="P180" s="27" t="e">
        <f ca="1">($E$57*(1+AVERAGE($C$52:$C$56))^($F180-P$114+1))*'Total CH4 prod CO2 Inj'!L70+($F$57*(1+AVERAGE($D$52:$D$56))^($F180-P$114+1))*'Total CH4 prod CO2 Inj'!AC70-'Inj sep cost'!L70-'Inj sep cost'!AC70</f>
        <v>#NAME?</v>
      </c>
      <c r="Q180" s="27" t="e">
        <f ca="1">($E$58*(1+AVERAGE($C$53:$C$57))^($F180-Q$114+1))*'Total CH4 prod CO2 Inj'!M70+($F$58*(1+AVERAGE($D$53:$D$57))^($F180-Q$114+1))*'Total CH4 prod CO2 Inj'!AD70-'Inj sep cost'!M70-'Inj sep cost'!AD70</f>
        <v>#NAME?</v>
      </c>
      <c r="R180" s="27" t="e">
        <f ca="1">($E$59*(1+AVERAGE($C$54:$C$58))^($F180-R$114+1))*'Total CH4 prod CO2 Inj'!N70+($F$59*(1+AVERAGE($D$54:$D$58))^($F180-R$114+1))*'Total CH4 prod CO2 Inj'!AE70-'Inj sep cost'!N70-'Inj sep cost'!AE70</f>
        <v>#NAME?</v>
      </c>
      <c r="S180" s="27" t="e">
        <f ca="1">($E$60*(1+AVERAGE($C$55:$C$59))^($F180-S$114+1))*'Total CH4 prod CO2 Inj'!O70+($F$60*(1+AVERAGE($D$55:$D$59))^($F180-S$114+1))*'Total CH4 prod CO2 Inj'!AF70-'Inj sep cost'!O70-'Inj sep cost'!AF70</f>
        <v>#NAME?</v>
      </c>
      <c r="T180" s="27" t="e">
        <f ca="1">($E$61*(1+AVERAGE($C$56:$C$60))^($F180-T$114+1))*'Total CH4 prod CO2 Inj'!P70+($F$61*(1+AVERAGE($D$56:$D$60))^($F180-T$114+1))*'Total CH4 prod CO2 Inj'!AG70-'Inj sep cost'!P70-'Inj sep cost'!AG70</f>
        <v>#NAME?</v>
      </c>
      <c r="U180" s="27" t="e">
        <f ca="1">($E$62*(1+AVERAGE($C$56:$C$60))^($F180-U$114+1))*'Total CH4 prod CO2 Inj'!Q70+($F$62*(1+AVERAGE($D$56:$D$60))^($F180-U$114+1))*'Total CH4 prod CO2 Inj'!AH70-'Inj sep cost'!Q70-'Inj sep cost'!AH70</f>
        <v>#NAME?</v>
      </c>
    </row>
    <row r="181" spans="6:21" x14ac:dyDescent="0.45">
      <c r="F181">
        <v>67</v>
      </c>
      <c r="G181" s="27" t="e">
        <f ca="1">($E$48*(1+AVERAGE($C$43:$C$47))^($F181-G$114+1))*'Total CH4 prod CO2 Inj'!C71+($F$48*(1+AVERAGE($D$43:$D$47))^($F181-G$114+1))*'Total CH4 prod CO2 Inj'!T71-'Inj sep cost'!C71-'Inj sep cost'!T71</f>
        <v>#NAME?</v>
      </c>
      <c r="H181" s="27" t="e">
        <f ca="1">($E$49*(1+AVERAGE($C$44:$C$48))^($F181-H$114+1))*'Total CH4 prod CO2 Inj'!D71+($F$49*(1+AVERAGE($D$44:$D$48))^($F181-H$114+1))*'Total CH4 prod CO2 Inj'!U71-'Inj sep cost'!D71-'Inj sep cost'!U71</f>
        <v>#NAME?</v>
      </c>
      <c r="I181" s="27" t="e">
        <f ca="1">($E$50*(1+AVERAGE($C$45:$C$49))^($F181-I$114+1))*'Total CH4 prod CO2 Inj'!E71+($F$50*(1+AVERAGE($D$45:$D$49))^($F181-I$114+1))*'Total CH4 prod CO2 Inj'!V71-'Inj sep cost'!E71-'Inj sep cost'!V71</f>
        <v>#NAME?</v>
      </c>
      <c r="J181" s="27" t="e">
        <f ca="1">($E$51*(1+AVERAGE($C$46:$C$50))^($F181-J$114+1))*'Total CH4 prod CO2 Inj'!F71+($F$51*(1+AVERAGE($D$46:$D$50))^($F181-J$114+1))*'Total CH4 prod CO2 Inj'!W71-'Inj sep cost'!F71-'Inj sep cost'!W71</f>
        <v>#NAME?</v>
      </c>
      <c r="K181" s="27" t="e">
        <f ca="1">($E$52*(1+AVERAGE($C$47:$C$51))^($F181-K$114+1))*'Total CH4 prod CO2 Inj'!G71+($F$52*(1+AVERAGE($D$47:$D$51))^($F181-K$114+1))*'Total CH4 prod CO2 Inj'!X71-'Inj sep cost'!G71-'Inj sep cost'!X71</f>
        <v>#NAME?</v>
      </c>
      <c r="L181" s="27" t="e">
        <f ca="1">($E$53*(1+AVERAGE($C$48:$C$52))^($F181-L$114+1))*'Total CH4 prod CO2 Inj'!H71+($F$53*(1+AVERAGE($D$48:$D$52))^($F181-L$114+1))*'Total CH4 prod CO2 Inj'!Y71-'Inj sep cost'!H71-'Inj sep cost'!Y71</f>
        <v>#NAME?</v>
      </c>
      <c r="M181" s="27" t="e">
        <f ca="1">($E$54*(1+AVERAGE($C$49:$C$53))^($F181-M$114+1))*'Total CH4 prod CO2 Inj'!I71+($F$54*(1+AVERAGE($D$49:$D$53))^($F181-M$114+1))*'Total CH4 prod CO2 Inj'!Z71-'Inj sep cost'!I71-'Inj sep cost'!Z71</f>
        <v>#NAME?</v>
      </c>
      <c r="N181" s="27" t="e">
        <f ca="1">($E$55*(1+AVERAGE($C$50:$C$54))^($F181-N$114+1))*'Total CH4 prod CO2 Inj'!J71+($F$55*(1+AVERAGE($D$50:$D$54))^($F181-N$114+1))*'Total CH4 prod CO2 Inj'!AA71-'Inj sep cost'!J71-'Inj sep cost'!AA71</f>
        <v>#NAME?</v>
      </c>
      <c r="O181" s="27" t="e">
        <f ca="1">($E$56*(1+AVERAGE($C$51:$C$55))^($F181-O$114+1))*'Total CH4 prod CO2 Inj'!K71+($F$56*(1+AVERAGE($D$51:$D$55))^($F181-O$114+1))*'Total CH4 prod CO2 Inj'!AB71-'Inj sep cost'!K71-'Inj sep cost'!AB71</f>
        <v>#NAME?</v>
      </c>
      <c r="P181" s="27" t="e">
        <f ca="1">($E$57*(1+AVERAGE($C$52:$C$56))^($F181-P$114+1))*'Total CH4 prod CO2 Inj'!L71+($F$57*(1+AVERAGE($D$52:$D$56))^($F181-P$114+1))*'Total CH4 prod CO2 Inj'!AC71-'Inj sep cost'!L71-'Inj sep cost'!AC71</f>
        <v>#NAME?</v>
      </c>
      <c r="Q181" s="27" t="e">
        <f ca="1">($E$58*(1+AVERAGE($C$53:$C$57))^($F181-Q$114+1))*'Total CH4 prod CO2 Inj'!M71+($F$58*(1+AVERAGE($D$53:$D$57))^($F181-Q$114+1))*'Total CH4 prod CO2 Inj'!AD71-'Inj sep cost'!M71-'Inj sep cost'!AD71</f>
        <v>#NAME?</v>
      </c>
      <c r="R181" s="27" t="e">
        <f ca="1">($E$59*(1+AVERAGE($C$54:$C$58))^($F181-R$114+1))*'Total CH4 prod CO2 Inj'!N71+($F$59*(1+AVERAGE($D$54:$D$58))^($F181-R$114+1))*'Total CH4 prod CO2 Inj'!AE71-'Inj sep cost'!N71-'Inj sep cost'!AE71</f>
        <v>#NAME?</v>
      </c>
      <c r="S181" s="27" t="e">
        <f ca="1">($E$60*(1+AVERAGE($C$55:$C$59))^($F181-S$114+1))*'Total CH4 prod CO2 Inj'!O71+($F$60*(1+AVERAGE($D$55:$D$59))^($F181-S$114+1))*'Total CH4 prod CO2 Inj'!AF71-'Inj sep cost'!O71-'Inj sep cost'!AF71</f>
        <v>#NAME?</v>
      </c>
      <c r="T181" s="27" t="e">
        <f ca="1">($E$61*(1+AVERAGE($C$56:$C$60))^($F181-T$114+1))*'Total CH4 prod CO2 Inj'!P71+($F$61*(1+AVERAGE($D$56:$D$60))^($F181-T$114+1))*'Total CH4 prod CO2 Inj'!AG71-'Inj sep cost'!P71-'Inj sep cost'!AG71</f>
        <v>#NAME?</v>
      </c>
      <c r="U181" s="27" t="e">
        <f ca="1">($E$62*(1+AVERAGE($C$56:$C$60))^($F181-U$114+1))*'Total CH4 prod CO2 Inj'!Q71+($F$62*(1+AVERAGE($D$56:$D$60))^($F181-U$114+1))*'Total CH4 prod CO2 Inj'!AH71-'Inj sep cost'!Q71-'Inj sep cost'!AH71</f>
        <v>#NAME?</v>
      </c>
    </row>
    <row r="182" spans="6:21" x14ac:dyDescent="0.45">
      <c r="F182">
        <v>68</v>
      </c>
      <c r="G182" s="27" t="e">
        <f ca="1">($E$48*(1+AVERAGE($C$43:$C$47))^($F182-G$114+1))*'Total CH4 prod CO2 Inj'!C72+($F$48*(1+AVERAGE($D$43:$D$47))^($F182-G$114+1))*'Total CH4 prod CO2 Inj'!T72-'Inj sep cost'!C72-'Inj sep cost'!T72</f>
        <v>#NAME?</v>
      </c>
      <c r="H182" s="27" t="e">
        <f ca="1">($E$49*(1+AVERAGE($C$44:$C$48))^($F182-H$114+1))*'Total CH4 prod CO2 Inj'!D72+($F$49*(1+AVERAGE($D$44:$D$48))^($F182-H$114+1))*'Total CH4 prod CO2 Inj'!U72-'Inj sep cost'!D72-'Inj sep cost'!U72</f>
        <v>#NAME?</v>
      </c>
      <c r="I182" s="27" t="e">
        <f ca="1">($E$50*(1+AVERAGE($C$45:$C$49))^($F182-I$114+1))*'Total CH4 prod CO2 Inj'!E72+($F$50*(1+AVERAGE($D$45:$D$49))^($F182-I$114+1))*'Total CH4 prod CO2 Inj'!V72-'Inj sep cost'!E72-'Inj sep cost'!V72</f>
        <v>#NAME?</v>
      </c>
      <c r="J182" s="27" t="e">
        <f ca="1">($E$51*(1+AVERAGE($C$46:$C$50))^($F182-J$114+1))*'Total CH4 prod CO2 Inj'!F72+($F$51*(1+AVERAGE($D$46:$D$50))^($F182-J$114+1))*'Total CH4 prod CO2 Inj'!W72-'Inj sep cost'!F72-'Inj sep cost'!W72</f>
        <v>#NAME?</v>
      </c>
      <c r="K182" s="27" t="e">
        <f ca="1">($E$52*(1+AVERAGE($C$47:$C$51))^($F182-K$114+1))*'Total CH4 prod CO2 Inj'!G72+($F$52*(1+AVERAGE($D$47:$D$51))^($F182-K$114+1))*'Total CH4 prod CO2 Inj'!X72-'Inj sep cost'!G72-'Inj sep cost'!X72</f>
        <v>#NAME?</v>
      </c>
      <c r="L182" s="27" t="e">
        <f ca="1">($E$53*(1+AVERAGE($C$48:$C$52))^($F182-L$114+1))*'Total CH4 prod CO2 Inj'!H72+($F$53*(1+AVERAGE($D$48:$D$52))^($F182-L$114+1))*'Total CH4 prod CO2 Inj'!Y72-'Inj sep cost'!H72-'Inj sep cost'!Y72</f>
        <v>#NAME?</v>
      </c>
      <c r="M182" s="27" t="e">
        <f ca="1">($E$54*(1+AVERAGE($C$49:$C$53))^($F182-M$114+1))*'Total CH4 prod CO2 Inj'!I72+($F$54*(1+AVERAGE($D$49:$D$53))^($F182-M$114+1))*'Total CH4 prod CO2 Inj'!Z72-'Inj sep cost'!I72-'Inj sep cost'!Z72</f>
        <v>#NAME?</v>
      </c>
      <c r="N182" s="27" t="e">
        <f ca="1">($E$55*(1+AVERAGE($C$50:$C$54))^($F182-N$114+1))*'Total CH4 prod CO2 Inj'!J72+($F$55*(1+AVERAGE($D$50:$D$54))^($F182-N$114+1))*'Total CH4 prod CO2 Inj'!AA72-'Inj sep cost'!J72-'Inj sep cost'!AA72</f>
        <v>#NAME?</v>
      </c>
      <c r="O182" s="27" t="e">
        <f ca="1">($E$56*(1+AVERAGE($C$51:$C$55))^($F182-O$114+1))*'Total CH4 prod CO2 Inj'!K72+($F$56*(1+AVERAGE($D$51:$D$55))^($F182-O$114+1))*'Total CH4 prod CO2 Inj'!AB72-'Inj sep cost'!K72-'Inj sep cost'!AB72</f>
        <v>#NAME?</v>
      </c>
      <c r="P182" s="27" t="e">
        <f ca="1">($E$57*(1+AVERAGE($C$52:$C$56))^($F182-P$114+1))*'Total CH4 prod CO2 Inj'!L72+($F$57*(1+AVERAGE($D$52:$D$56))^($F182-P$114+1))*'Total CH4 prod CO2 Inj'!AC72-'Inj sep cost'!L72-'Inj sep cost'!AC72</f>
        <v>#NAME?</v>
      </c>
      <c r="Q182" s="27" t="e">
        <f ca="1">($E$58*(1+AVERAGE($C$53:$C$57))^($F182-Q$114+1))*'Total CH4 prod CO2 Inj'!M72+($F$58*(1+AVERAGE($D$53:$D$57))^($F182-Q$114+1))*'Total CH4 prod CO2 Inj'!AD72-'Inj sep cost'!M72-'Inj sep cost'!AD72</f>
        <v>#NAME?</v>
      </c>
      <c r="R182" s="27" t="e">
        <f ca="1">($E$59*(1+AVERAGE($C$54:$C$58))^($F182-R$114+1))*'Total CH4 prod CO2 Inj'!N72+($F$59*(1+AVERAGE($D$54:$D$58))^($F182-R$114+1))*'Total CH4 prod CO2 Inj'!AE72-'Inj sep cost'!N72-'Inj sep cost'!AE72</f>
        <v>#NAME?</v>
      </c>
      <c r="S182" s="27" t="e">
        <f ca="1">($E$60*(1+AVERAGE($C$55:$C$59))^($F182-S$114+1))*'Total CH4 prod CO2 Inj'!O72+($F$60*(1+AVERAGE($D$55:$D$59))^($F182-S$114+1))*'Total CH4 prod CO2 Inj'!AF72-'Inj sep cost'!O72-'Inj sep cost'!AF72</f>
        <v>#NAME?</v>
      </c>
      <c r="T182" s="27" t="e">
        <f ca="1">($E$61*(1+AVERAGE($C$56:$C$60))^($F182-T$114+1))*'Total CH4 prod CO2 Inj'!P72+($F$61*(1+AVERAGE($D$56:$D$60))^($F182-T$114+1))*'Total CH4 prod CO2 Inj'!AG72-'Inj sep cost'!P72-'Inj sep cost'!AG72</f>
        <v>#NAME?</v>
      </c>
      <c r="U182" s="27" t="e">
        <f ca="1">($E$62*(1+AVERAGE($C$56:$C$60))^($F182-U$114+1))*'Total CH4 prod CO2 Inj'!Q72+($F$62*(1+AVERAGE($D$56:$D$60))^($F182-U$114+1))*'Total CH4 prod CO2 Inj'!AH72-'Inj sep cost'!Q72-'Inj sep cost'!AH72</f>
        <v>#NAME?</v>
      </c>
    </row>
    <row r="183" spans="6:21" x14ac:dyDescent="0.45">
      <c r="F183">
        <v>69</v>
      </c>
      <c r="G183" s="27" t="e">
        <f ca="1">($E$48*(1+AVERAGE($C$43:$C$47))^($F183-G$114+1))*'Total CH4 prod CO2 Inj'!C73+($F$48*(1+AVERAGE($D$43:$D$47))^($F183-G$114+1))*'Total CH4 prod CO2 Inj'!T73-'Inj sep cost'!C73-'Inj sep cost'!T73</f>
        <v>#NAME?</v>
      </c>
      <c r="H183" s="27" t="e">
        <f ca="1">($E$49*(1+AVERAGE($C$44:$C$48))^($F183-H$114+1))*'Total CH4 prod CO2 Inj'!D73+($F$49*(1+AVERAGE($D$44:$D$48))^($F183-H$114+1))*'Total CH4 prod CO2 Inj'!U73-'Inj sep cost'!D73-'Inj sep cost'!U73</f>
        <v>#NAME?</v>
      </c>
      <c r="I183" s="27" t="e">
        <f ca="1">($E$50*(1+AVERAGE($C$45:$C$49))^($F183-I$114+1))*'Total CH4 prod CO2 Inj'!E73+($F$50*(1+AVERAGE($D$45:$D$49))^($F183-I$114+1))*'Total CH4 prod CO2 Inj'!V73-'Inj sep cost'!E73-'Inj sep cost'!V73</f>
        <v>#NAME?</v>
      </c>
      <c r="J183" s="27" t="e">
        <f ca="1">($E$51*(1+AVERAGE($C$46:$C$50))^($F183-J$114+1))*'Total CH4 prod CO2 Inj'!F73+($F$51*(1+AVERAGE($D$46:$D$50))^($F183-J$114+1))*'Total CH4 prod CO2 Inj'!W73-'Inj sep cost'!F73-'Inj sep cost'!W73</f>
        <v>#NAME?</v>
      </c>
      <c r="K183" s="27" t="e">
        <f ca="1">($E$52*(1+AVERAGE($C$47:$C$51))^($F183-K$114+1))*'Total CH4 prod CO2 Inj'!G73+($F$52*(1+AVERAGE($D$47:$D$51))^($F183-K$114+1))*'Total CH4 prod CO2 Inj'!X73-'Inj sep cost'!G73-'Inj sep cost'!X73</f>
        <v>#NAME?</v>
      </c>
      <c r="L183" s="27" t="e">
        <f ca="1">($E$53*(1+AVERAGE($C$48:$C$52))^($F183-L$114+1))*'Total CH4 prod CO2 Inj'!H73+($F$53*(1+AVERAGE($D$48:$D$52))^($F183-L$114+1))*'Total CH4 prod CO2 Inj'!Y73-'Inj sep cost'!H73-'Inj sep cost'!Y73</f>
        <v>#NAME?</v>
      </c>
      <c r="M183" s="27" t="e">
        <f ca="1">($E$54*(1+AVERAGE($C$49:$C$53))^($F183-M$114+1))*'Total CH4 prod CO2 Inj'!I73+($F$54*(1+AVERAGE($D$49:$D$53))^($F183-M$114+1))*'Total CH4 prod CO2 Inj'!Z73-'Inj sep cost'!I73-'Inj sep cost'!Z73</f>
        <v>#NAME?</v>
      </c>
      <c r="N183" s="27" t="e">
        <f ca="1">($E$55*(1+AVERAGE($C$50:$C$54))^($F183-N$114+1))*'Total CH4 prod CO2 Inj'!J73+($F$55*(1+AVERAGE($D$50:$D$54))^($F183-N$114+1))*'Total CH4 prod CO2 Inj'!AA73-'Inj sep cost'!J73-'Inj sep cost'!AA73</f>
        <v>#NAME?</v>
      </c>
      <c r="O183" s="27" t="e">
        <f ca="1">($E$56*(1+AVERAGE($C$51:$C$55))^($F183-O$114+1))*'Total CH4 prod CO2 Inj'!K73+($F$56*(1+AVERAGE($D$51:$D$55))^($F183-O$114+1))*'Total CH4 prod CO2 Inj'!AB73-'Inj sep cost'!K73-'Inj sep cost'!AB73</f>
        <v>#NAME?</v>
      </c>
      <c r="P183" s="27" t="e">
        <f ca="1">($E$57*(1+AVERAGE($C$52:$C$56))^($F183-P$114+1))*'Total CH4 prod CO2 Inj'!L73+($F$57*(1+AVERAGE($D$52:$D$56))^($F183-P$114+1))*'Total CH4 prod CO2 Inj'!AC73-'Inj sep cost'!L73-'Inj sep cost'!AC73</f>
        <v>#NAME?</v>
      </c>
      <c r="Q183" s="27" t="e">
        <f ca="1">($E$58*(1+AVERAGE($C$53:$C$57))^($F183-Q$114+1))*'Total CH4 prod CO2 Inj'!M73+($F$58*(1+AVERAGE($D$53:$D$57))^($F183-Q$114+1))*'Total CH4 prod CO2 Inj'!AD73-'Inj sep cost'!M73-'Inj sep cost'!AD73</f>
        <v>#NAME?</v>
      </c>
      <c r="R183" s="27" t="e">
        <f ca="1">($E$59*(1+AVERAGE($C$54:$C$58))^($F183-R$114+1))*'Total CH4 prod CO2 Inj'!N73+($F$59*(1+AVERAGE($D$54:$D$58))^($F183-R$114+1))*'Total CH4 prod CO2 Inj'!AE73-'Inj sep cost'!N73-'Inj sep cost'!AE73</f>
        <v>#NAME?</v>
      </c>
      <c r="S183" s="27" t="e">
        <f ca="1">($E$60*(1+AVERAGE($C$55:$C$59))^($F183-S$114+1))*'Total CH4 prod CO2 Inj'!O73+($F$60*(1+AVERAGE($D$55:$D$59))^($F183-S$114+1))*'Total CH4 prod CO2 Inj'!AF73-'Inj sep cost'!O73-'Inj sep cost'!AF73</f>
        <v>#NAME?</v>
      </c>
      <c r="T183" s="27" t="e">
        <f ca="1">($E$61*(1+AVERAGE($C$56:$C$60))^($F183-T$114+1))*'Total CH4 prod CO2 Inj'!P73+($F$61*(1+AVERAGE($D$56:$D$60))^($F183-T$114+1))*'Total CH4 prod CO2 Inj'!AG73-'Inj sep cost'!P73-'Inj sep cost'!AG73</f>
        <v>#NAME?</v>
      </c>
      <c r="U183" s="27" t="e">
        <f ca="1">($E$62*(1+AVERAGE($C$56:$C$60))^($F183-U$114+1))*'Total CH4 prod CO2 Inj'!Q73+($F$62*(1+AVERAGE($D$56:$D$60))^($F183-U$114+1))*'Total CH4 prod CO2 Inj'!AH73-'Inj sep cost'!Q73-'Inj sep cost'!AH73</f>
        <v>#NAME?</v>
      </c>
    </row>
    <row r="184" spans="6:21" x14ac:dyDescent="0.45">
      <c r="F184">
        <v>70</v>
      </c>
      <c r="G184" s="27" t="e">
        <f ca="1">($E$48*(1+AVERAGE($C$43:$C$47))^($F184-G$114+1))*'Total CH4 prod CO2 Inj'!C74+($F$48*(1+AVERAGE($D$43:$D$47))^($F184-G$114+1))*'Total CH4 prod CO2 Inj'!T74-'Inj sep cost'!C74-'Inj sep cost'!T74</f>
        <v>#NAME?</v>
      </c>
      <c r="H184" s="27" t="e">
        <f ca="1">($E$49*(1+AVERAGE($C$44:$C$48))^($F184-H$114+1))*'Total CH4 prod CO2 Inj'!D74+($F$49*(1+AVERAGE($D$44:$D$48))^($F184-H$114+1))*'Total CH4 prod CO2 Inj'!U74-'Inj sep cost'!D74-'Inj sep cost'!U74</f>
        <v>#NAME?</v>
      </c>
      <c r="I184" s="27" t="e">
        <f ca="1">($E$50*(1+AVERAGE($C$45:$C$49))^($F184-I$114+1))*'Total CH4 prod CO2 Inj'!E74+($F$50*(1+AVERAGE($D$45:$D$49))^($F184-I$114+1))*'Total CH4 prod CO2 Inj'!V74-'Inj sep cost'!E74-'Inj sep cost'!V74</f>
        <v>#NAME?</v>
      </c>
      <c r="J184" s="27" t="e">
        <f ca="1">($E$51*(1+AVERAGE($C$46:$C$50))^($F184-J$114+1))*'Total CH4 prod CO2 Inj'!F74+($F$51*(1+AVERAGE($D$46:$D$50))^($F184-J$114+1))*'Total CH4 prod CO2 Inj'!W74-'Inj sep cost'!F74-'Inj sep cost'!W74</f>
        <v>#NAME?</v>
      </c>
      <c r="K184" s="27" t="e">
        <f ca="1">($E$52*(1+AVERAGE($C$47:$C$51))^($F184-K$114+1))*'Total CH4 prod CO2 Inj'!G74+($F$52*(1+AVERAGE($D$47:$D$51))^($F184-K$114+1))*'Total CH4 prod CO2 Inj'!X74-'Inj sep cost'!G74-'Inj sep cost'!X74</f>
        <v>#NAME?</v>
      </c>
      <c r="L184" s="27" t="e">
        <f ca="1">($E$53*(1+AVERAGE($C$48:$C$52))^($F184-L$114+1))*'Total CH4 prod CO2 Inj'!H74+($F$53*(1+AVERAGE($D$48:$D$52))^($F184-L$114+1))*'Total CH4 prod CO2 Inj'!Y74-'Inj sep cost'!H74-'Inj sep cost'!Y74</f>
        <v>#NAME?</v>
      </c>
      <c r="M184" s="27" t="e">
        <f ca="1">($E$54*(1+AVERAGE($C$49:$C$53))^($F184-M$114+1))*'Total CH4 prod CO2 Inj'!I74+($F$54*(1+AVERAGE($D$49:$D$53))^($F184-M$114+1))*'Total CH4 prod CO2 Inj'!Z74-'Inj sep cost'!I74-'Inj sep cost'!Z74</f>
        <v>#NAME?</v>
      </c>
      <c r="N184" s="27" t="e">
        <f ca="1">($E$55*(1+AVERAGE($C$50:$C$54))^($F184-N$114+1))*'Total CH4 prod CO2 Inj'!J74+($F$55*(1+AVERAGE($D$50:$D$54))^($F184-N$114+1))*'Total CH4 prod CO2 Inj'!AA74-'Inj sep cost'!J74-'Inj sep cost'!AA74</f>
        <v>#NAME?</v>
      </c>
      <c r="O184" s="27" t="e">
        <f ca="1">($E$56*(1+AVERAGE($C$51:$C$55))^($F184-O$114+1))*'Total CH4 prod CO2 Inj'!K74+($F$56*(1+AVERAGE($D$51:$D$55))^($F184-O$114+1))*'Total CH4 prod CO2 Inj'!AB74-'Inj sep cost'!K74-'Inj sep cost'!AB74</f>
        <v>#NAME?</v>
      </c>
      <c r="P184" s="27" t="e">
        <f ca="1">($E$57*(1+AVERAGE($C$52:$C$56))^($F184-P$114+1))*'Total CH4 prod CO2 Inj'!L74+($F$57*(1+AVERAGE($D$52:$D$56))^($F184-P$114+1))*'Total CH4 prod CO2 Inj'!AC74-'Inj sep cost'!L74-'Inj sep cost'!AC74</f>
        <v>#NAME?</v>
      </c>
      <c r="Q184" s="27" t="e">
        <f ca="1">($E$58*(1+AVERAGE($C$53:$C$57))^($F184-Q$114+1))*'Total CH4 prod CO2 Inj'!M74+($F$58*(1+AVERAGE($D$53:$D$57))^($F184-Q$114+1))*'Total CH4 prod CO2 Inj'!AD74-'Inj sep cost'!M74-'Inj sep cost'!AD74</f>
        <v>#NAME?</v>
      </c>
      <c r="R184" s="27" t="e">
        <f ca="1">($E$59*(1+AVERAGE($C$54:$C$58))^($F184-R$114+1))*'Total CH4 prod CO2 Inj'!N74+($F$59*(1+AVERAGE($D$54:$D$58))^($F184-R$114+1))*'Total CH4 prod CO2 Inj'!AE74-'Inj sep cost'!N74-'Inj sep cost'!AE74</f>
        <v>#NAME?</v>
      </c>
      <c r="S184" s="27" t="e">
        <f ca="1">($E$60*(1+AVERAGE($C$55:$C$59))^($F184-S$114+1))*'Total CH4 prod CO2 Inj'!O74+($F$60*(1+AVERAGE($D$55:$D$59))^($F184-S$114+1))*'Total CH4 prod CO2 Inj'!AF74-'Inj sep cost'!O74-'Inj sep cost'!AF74</f>
        <v>#NAME?</v>
      </c>
      <c r="T184" s="27" t="e">
        <f ca="1">($E$61*(1+AVERAGE($C$56:$C$60))^($F184-T$114+1))*'Total CH4 prod CO2 Inj'!P74+($F$61*(1+AVERAGE($D$56:$D$60))^($F184-T$114+1))*'Total CH4 prod CO2 Inj'!AG74-'Inj sep cost'!P74-'Inj sep cost'!AG74</f>
        <v>#NAME?</v>
      </c>
      <c r="U184" s="27" t="e">
        <f ca="1">($E$62*(1+AVERAGE($C$56:$C$60))^($F184-U$114+1))*'Total CH4 prod CO2 Inj'!Q74+($F$62*(1+AVERAGE($D$56:$D$60))^($F184-U$114+1))*'Total CH4 prod CO2 Inj'!AH74-'Inj sep cost'!Q74-'Inj sep cost'!AH74</f>
        <v>#NAME?</v>
      </c>
    </row>
    <row r="185" spans="6:21" x14ac:dyDescent="0.45">
      <c r="F185">
        <v>71</v>
      </c>
      <c r="G185" s="27" t="e">
        <f ca="1">($E$48*(1+AVERAGE($C$43:$C$47))^($F185-G$114+1))*'Total CH4 prod CO2 Inj'!C75+($F$48*(1+AVERAGE($D$43:$D$47))^($F185-G$114+1))*'Total CH4 prod CO2 Inj'!T75-'Inj sep cost'!C75-'Inj sep cost'!T75</f>
        <v>#NAME?</v>
      </c>
      <c r="H185" s="27" t="e">
        <f ca="1">($E$49*(1+AVERAGE($C$44:$C$48))^($F185-H$114+1))*'Total CH4 prod CO2 Inj'!D75+($F$49*(1+AVERAGE($D$44:$D$48))^($F185-H$114+1))*'Total CH4 prod CO2 Inj'!U75-'Inj sep cost'!D75-'Inj sep cost'!U75</f>
        <v>#NAME?</v>
      </c>
      <c r="I185" s="27" t="e">
        <f ca="1">($E$50*(1+AVERAGE($C$45:$C$49))^($F185-I$114+1))*'Total CH4 prod CO2 Inj'!E75+($F$50*(1+AVERAGE($D$45:$D$49))^($F185-I$114+1))*'Total CH4 prod CO2 Inj'!V75-'Inj sep cost'!E75-'Inj sep cost'!V75</f>
        <v>#NAME?</v>
      </c>
      <c r="J185" s="27" t="e">
        <f ca="1">($E$51*(1+AVERAGE($C$46:$C$50))^($F185-J$114+1))*'Total CH4 prod CO2 Inj'!F75+($F$51*(1+AVERAGE($D$46:$D$50))^($F185-J$114+1))*'Total CH4 prod CO2 Inj'!W75-'Inj sep cost'!F75-'Inj sep cost'!W75</f>
        <v>#NAME?</v>
      </c>
      <c r="K185" s="27" t="e">
        <f ca="1">($E$52*(1+AVERAGE($C$47:$C$51))^($F185-K$114+1))*'Total CH4 prod CO2 Inj'!G75+($F$52*(1+AVERAGE($D$47:$D$51))^($F185-K$114+1))*'Total CH4 prod CO2 Inj'!X75-'Inj sep cost'!G75-'Inj sep cost'!X75</f>
        <v>#NAME?</v>
      </c>
      <c r="L185" s="27" t="e">
        <f ca="1">($E$53*(1+AVERAGE($C$48:$C$52))^($F185-L$114+1))*'Total CH4 prod CO2 Inj'!H75+($F$53*(1+AVERAGE($D$48:$D$52))^($F185-L$114+1))*'Total CH4 prod CO2 Inj'!Y75-'Inj sep cost'!H75-'Inj sep cost'!Y75</f>
        <v>#NAME?</v>
      </c>
      <c r="M185" s="27" t="e">
        <f ca="1">($E$54*(1+AVERAGE($C$49:$C$53))^($F185-M$114+1))*'Total CH4 prod CO2 Inj'!I75+($F$54*(1+AVERAGE($D$49:$D$53))^($F185-M$114+1))*'Total CH4 prod CO2 Inj'!Z75-'Inj sep cost'!I75-'Inj sep cost'!Z75</f>
        <v>#NAME?</v>
      </c>
      <c r="N185" s="27" t="e">
        <f ca="1">($E$55*(1+AVERAGE($C$50:$C$54))^($F185-N$114+1))*'Total CH4 prod CO2 Inj'!J75+($F$55*(1+AVERAGE($D$50:$D$54))^($F185-N$114+1))*'Total CH4 prod CO2 Inj'!AA75-'Inj sep cost'!J75-'Inj sep cost'!AA75</f>
        <v>#NAME?</v>
      </c>
      <c r="O185" s="27" t="e">
        <f ca="1">($E$56*(1+AVERAGE($C$51:$C$55))^($F185-O$114+1))*'Total CH4 prod CO2 Inj'!K75+($F$56*(1+AVERAGE($D$51:$D$55))^($F185-O$114+1))*'Total CH4 prod CO2 Inj'!AB75-'Inj sep cost'!K75-'Inj sep cost'!AB75</f>
        <v>#NAME?</v>
      </c>
      <c r="P185" s="27" t="e">
        <f ca="1">($E$57*(1+AVERAGE($C$52:$C$56))^($F185-P$114+1))*'Total CH4 prod CO2 Inj'!L75+($F$57*(1+AVERAGE($D$52:$D$56))^($F185-P$114+1))*'Total CH4 prod CO2 Inj'!AC75-'Inj sep cost'!L75-'Inj sep cost'!AC75</f>
        <v>#NAME?</v>
      </c>
      <c r="Q185" s="27" t="e">
        <f ca="1">($E$58*(1+AVERAGE($C$53:$C$57))^($F185-Q$114+1))*'Total CH4 prod CO2 Inj'!M75+($F$58*(1+AVERAGE($D$53:$D$57))^($F185-Q$114+1))*'Total CH4 prod CO2 Inj'!AD75-'Inj sep cost'!M75-'Inj sep cost'!AD75</f>
        <v>#NAME?</v>
      </c>
      <c r="R185" s="27" t="e">
        <f ca="1">($E$59*(1+AVERAGE($C$54:$C$58))^($F185-R$114+1))*'Total CH4 prod CO2 Inj'!N75+($F$59*(1+AVERAGE($D$54:$D$58))^($F185-R$114+1))*'Total CH4 prod CO2 Inj'!AE75-'Inj sep cost'!N75-'Inj sep cost'!AE75</f>
        <v>#NAME?</v>
      </c>
      <c r="S185" s="27" t="e">
        <f ca="1">($E$60*(1+AVERAGE($C$55:$C$59))^($F185-S$114+1))*'Total CH4 prod CO2 Inj'!O75+($F$60*(1+AVERAGE($D$55:$D$59))^($F185-S$114+1))*'Total CH4 prod CO2 Inj'!AF75-'Inj sep cost'!O75-'Inj sep cost'!AF75</f>
        <v>#NAME?</v>
      </c>
      <c r="T185" s="27" t="e">
        <f ca="1">($E$61*(1+AVERAGE($C$56:$C$60))^($F185-T$114+1))*'Total CH4 prod CO2 Inj'!P75+($F$61*(1+AVERAGE($D$56:$D$60))^($F185-T$114+1))*'Total CH4 prod CO2 Inj'!AG75-'Inj sep cost'!P75-'Inj sep cost'!AG75</f>
        <v>#NAME?</v>
      </c>
      <c r="U185" s="27" t="e">
        <f ca="1">($E$62*(1+AVERAGE($C$56:$C$60))^($F185-U$114+1))*'Total CH4 prod CO2 Inj'!Q75+($F$62*(1+AVERAGE($D$56:$D$60))^($F185-U$114+1))*'Total CH4 prod CO2 Inj'!AH75-'Inj sep cost'!Q75-'Inj sep cost'!AH75</f>
        <v>#NAME?</v>
      </c>
    </row>
    <row r="186" spans="6:21" x14ac:dyDescent="0.45">
      <c r="F186">
        <v>72</v>
      </c>
      <c r="G186" s="27" t="e">
        <f ca="1">($E$48*(1+AVERAGE($C$43:$C$47))^($F186-G$114+1))*'Total CH4 prod CO2 Inj'!C76+($F$48*(1+AVERAGE($D$43:$D$47))^($F186-G$114+1))*'Total CH4 prod CO2 Inj'!T76-'Inj sep cost'!C76-'Inj sep cost'!T76</f>
        <v>#NAME?</v>
      </c>
      <c r="H186" s="27" t="e">
        <f ca="1">($E$49*(1+AVERAGE($C$44:$C$48))^($F186-H$114+1))*'Total CH4 prod CO2 Inj'!D76+($F$49*(1+AVERAGE($D$44:$D$48))^($F186-H$114+1))*'Total CH4 prod CO2 Inj'!U76-'Inj sep cost'!D76-'Inj sep cost'!U76</f>
        <v>#NAME?</v>
      </c>
      <c r="I186" s="27" t="e">
        <f ca="1">($E$50*(1+AVERAGE($C$45:$C$49))^($F186-I$114+1))*'Total CH4 prod CO2 Inj'!E76+($F$50*(1+AVERAGE($D$45:$D$49))^($F186-I$114+1))*'Total CH4 prod CO2 Inj'!V76-'Inj sep cost'!E76-'Inj sep cost'!V76</f>
        <v>#NAME?</v>
      </c>
      <c r="J186" s="27" t="e">
        <f ca="1">($E$51*(1+AVERAGE($C$46:$C$50))^($F186-J$114+1))*'Total CH4 prod CO2 Inj'!F76+($F$51*(1+AVERAGE($D$46:$D$50))^($F186-J$114+1))*'Total CH4 prod CO2 Inj'!W76-'Inj sep cost'!F76-'Inj sep cost'!W76</f>
        <v>#NAME?</v>
      </c>
      <c r="K186" s="27" t="e">
        <f ca="1">($E$52*(1+AVERAGE($C$47:$C$51))^($F186-K$114+1))*'Total CH4 prod CO2 Inj'!G76+($F$52*(1+AVERAGE($D$47:$D$51))^($F186-K$114+1))*'Total CH4 prod CO2 Inj'!X76-'Inj sep cost'!G76-'Inj sep cost'!X76</f>
        <v>#NAME?</v>
      </c>
      <c r="L186" s="27" t="e">
        <f ca="1">($E$53*(1+AVERAGE($C$48:$C$52))^($F186-L$114+1))*'Total CH4 prod CO2 Inj'!H76+($F$53*(1+AVERAGE($D$48:$D$52))^($F186-L$114+1))*'Total CH4 prod CO2 Inj'!Y76-'Inj sep cost'!H76-'Inj sep cost'!Y76</f>
        <v>#NAME?</v>
      </c>
      <c r="M186" s="27" t="e">
        <f ca="1">($E$54*(1+AVERAGE($C$49:$C$53))^($F186-M$114+1))*'Total CH4 prod CO2 Inj'!I76+($F$54*(1+AVERAGE($D$49:$D$53))^($F186-M$114+1))*'Total CH4 prod CO2 Inj'!Z76-'Inj sep cost'!I76-'Inj sep cost'!Z76</f>
        <v>#NAME?</v>
      </c>
      <c r="N186" s="27" t="e">
        <f ca="1">($E$55*(1+AVERAGE($C$50:$C$54))^($F186-N$114+1))*'Total CH4 prod CO2 Inj'!J76+($F$55*(1+AVERAGE($D$50:$D$54))^($F186-N$114+1))*'Total CH4 prod CO2 Inj'!AA76-'Inj sep cost'!J76-'Inj sep cost'!AA76</f>
        <v>#NAME?</v>
      </c>
      <c r="O186" s="27" t="e">
        <f ca="1">($E$56*(1+AVERAGE($C$51:$C$55))^($F186-O$114+1))*'Total CH4 prod CO2 Inj'!K76+($F$56*(1+AVERAGE($D$51:$D$55))^($F186-O$114+1))*'Total CH4 prod CO2 Inj'!AB76-'Inj sep cost'!K76-'Inj sep cost'!AB76</f>
        <v>#NAME?</v>
      </c>
      <c r="P186" s="27" t="e">
        <f ca="1">($E$57*(1+AVERAGE($C$52:$C$56))^($F186-P$114+1))*'Total CH4 prod CO2 Inj'!L76+($F$57*(1+AVERAGE($D$52:$D$56))^($F186-P$114+1))*'Total CH4 prod CO2 Inj'!AC76-'Inj sep cost'!L76-'Inj sep cost'!AC76</f>
        <v>#NAME?</v>
      </c>
      <c r="Q186" s="27" t="e">
        <f ca="1">($E$58*(1+AVERAGE($C$53:$C$57))^($F186-Q$114+1))*'Total CH4 prod CO2 Inj'!M76+($F$58*(1+AVERAGE($D$53:$D$57))^($F186-Q$114+1))*'Total CH4 prod CO2 Inj'!AD76-'Inj sep cost'!M76-'Inj sep cost'!AD76</f>
        <v>#NAME?</v>
      </c>
      <c r="R186" s="27" t="e">
        <f ca="1">($E$59*(1+AVERAGE($C$54:$C$58))^($F186-R$114+1))*'Total CH4 prod CO2 Inj'!N76+($F$59*(1+AVERAGE($D$54:$D$58))^($F186-R$114+1))*'Total CH4 prod CO2 Inj'!AE76-'Inj sep cost'!N76-'Inj sep cost'!AE76</f>
        <v>#NAME?</v>
      </c>
      <c r="S186" s="27" t="e">
        <f ca="1">($E$60*(1+AVERAGE($C$55:$C$59))^($F186-S$114+1))*'Total CH4 prod CO2 Inj'!O76+($F$60*(1+AVERAGE($D$55:$D$59))^($F186-S$114+1))*'Total CH4 prod CO2 Inj'!AF76-'Inj sep cost'!O76-'Inj sep cost'!AF76</f>
        <v>#NAME?</v>
      </c>
      <c r="T186" s="27" t="e">
        <f ca="1">($E$61*(1+AVERAGE($C$56:$C$60))^($F186-T$114+1))*'Total CH4 prod CO2 Inj'!P76+($F$61*(1+AVERAGE($D$56:$D$60))^($F186-T$114+1))*'Total CH4 prod CO2 Inj'!AG76-'Inj sep cost'!P76-'Inj sep cost'!AG76</f>
        <v>#NAME?</v>
      </c>
      <c r="U186" s="27" t="e">
        <f ca="1">($E$62*(1+AVERAGE($C$56:$C$60))^($F186-U$114+1))*'Total CH4 prod CO2 Inj'!Q76+($F$62*(1+AVERAGE($D$56:$D$60))^($F186-U$114+1))*'Total CH4 prod CO2 Inj'!AH76-'Inj sep cost'!Q76-'Inj sep cost'!AH76</f>
        <v>#NAME?</v>
      </c>
    </row>
    <row r="187" spans="6:21" x14ac:dyDescent="0.45">
      <c r="F187">
        <v>73</v>
      </c>
      <c r="G187" s="27" t="e">
        <f ca="1">($E$48*(1+AVERAGE($C$43:$C$47))^($F187-G$114+1))*'Total CH4 prod CO2 Inj'!C77+($F$48*(1+AVERAGE($D$43:$D$47))^($F187-G$114+1))*'Total CH4 prod CO2 Inj'!T77-'Inj sep cost'!C77-'Inj sep cost'!T77</f>
        <v>#NAME?</v>
      </c>
      <c r="H187" s="27" t="e">
        <f ca="1">($E$49*(1+AVERAGE($C$44:$C$48))^($F187-H$114+1))*'Total CH4 prod CO2 Inj'!D77+($F$49*(1+AVERAGE($D$44:$D$48))^($F187-H$114+1))*'Total CH4 prod CO2 Inj'!U77-'Inj sep cost'!D77-'Inj sep cost'!U77</f>
        <v>#NAME?</v>
      </c>
      <c r="I187" s="27" t="e">
        <f ca="1">($E$50*(1+AVERAGE($C$45:$C$49))^($F187-I$114+1))*'Total CH4 prod CO2 Inj'!E77+($F$50*(1+AVERAGE($D$45:$D$49))^($F187-I$114+1))*'Total CH4 prod CO2 Inj'!V77-'Inj sep cost'!E77-'Inj sep cost'!V77</f>
        <v>#NAME?</v>
      </c>
      <c r="J187" s="27" t="e">
        <f ca="1">($E$51*(1+AVERAGE($C$46:$C$50))^($F187-J$114+1))*'Total CH4 prod CO2 Inj'!F77+($F$51*(1+AVERAGE($D$46:$D$50))^($F187-J$114+1))*'Total CH4 prod CO2 Inj'!W77-'Inj sep cost'!F77-'Inj sep cost'!W77</f>
        <v>#NAME?</v>
      </c>
      <c r="K187" s="27" t="e">
        <f ca="1">($E$52*(1+AVERAGE($C$47:$C$51))^($F187-K$114+1))*'Total CH4 prod CO2 Inj'!G77+($F$52*(1+AVERAGE($D$47:$D$51))^($F187-K$114+1))*'Total CH4 prod CO2 Inj'!X77-'Inj sep cost'!G77-'Inj sep cost'!X77</f>
        <v>#NAME?</v>
      </c>
      <c r="L187" s="27" t="e">
        <f ca="1">($E$53*(1+AVERAGE($C$48:$C$52))^($F187-L$114+1))*'Total CH4 prod CO2 Inj'!H77+($F$53*(1+AVERAGE($D$48:$D$52))^($F187-L$114+1))*'Total CH4 prod CO2 Inj'!Y77-'Inj sep cost'!H77-'Inj sep cost'!Y77</f>
        <v>#NAME?</v>
      </c>
      <c r="M187" s="27" t="e">
        <f ca="1">($E$54*(1+AVERAGE($C$49:$C$53))^($F187-M$114+1))*'Total CH4 prod CO2 Inj'!I77+($F$54*(1+AVERAGE($D$49:$D$53))^($F187-M$114+1))*'Total CH4 prod CO2 Inj'!Z77-'Inj sep cost'!I77-'Inj sep cost'!Z77</f>
        <v>#NAME?</v>
      </c>
      <c r="N187" s="27" t="e">
        <f ca="1">($E$55*(1+AVERAGE($C$50:$C$54))^($F187-N$114+1))*'Total CH4 prod CO2 Inj'!J77+($F$55*(1+AVERAGE($D$50:$D$54))^($F187-N$114+1))*'Total CH4 prod CO2 Inj'!AA77-'Inj sep cost'!J77-'Inj sep cost'!AA77</f>
        <v>#NAME?</v>
      </c>
      <c r="O187" s="27" t="e">
        <f ca="1">($E$56*(1+AVERAGE($C$51:$C$55))^($F187-O$114+1))*'Total CH4 prod CO2 Inj'!K77+($F$56*(1+AVERAGE($D$51:$D$55))^($F187-O$114+1))*'Total CH4 prod CO2 Inj'!AB77-'Inj sep cost'!K77-'Inj sep cost'!AB77</f>
        <v>#NAME?</v>
      </c>
      <c r="P187" s="27" t="e">
        <f ca="1">($E$57*(1+AVERAGE($C$52:$C$56))^($F187-P$114+1))*'Total CH4 prod CO2 Inj'!L77+($F$57*(1+AVERAGE($D$52:$D$56))^($F187-P$114+1))*'Total CH4 prod CO2 Inj'!AC77-'Inj sep cost'!L77-'Inj sep cost'!AC77</f>
        <v>#NAME?</v>
      </c>
      <c r="Q187" s="27" t="e">
        <f ca="1">($E$58*(1+AVERAGE($C$53:$C$57))^($F187-Q$114+1))*'Total CH4 prod CO2 Inj'!M77+($F$58*(1+AVERAGE($D$53:$D$57))^($F187-Q$114+1))*'Total CH4 prod CO2 Inj'!AD77-'Inj sep cost'!M77-'Inj sep cost'!AD77</f>
        <v>#NAME?</v>
      </c>
      <c r="R187" s="27" t="e">
        <f ca="1">($E$59*(1+AVERAGE($C$54:$C$58))^($F187-R$114+1))*'Total CH4 prod CO2 Inj'!N77+($F$59*(1+AVERAGE($D$54:$D$58))^($F187-R$114+1))*'Total CH4 prod CO2 Inj'!AE77-'Inj sep cost'!N77-'Inj sep cost'!AE77</f>
        <v>#NAME?</v>
      </c>
      <c r="S187" s="27" t="e">
        <f ca="1">($E$60*(1+AVERAGE($C$55:$C$59))^($F187-S$114+1))*'Total CH4 prod CO2 Inj'!O77+($F$60*(1+AVERAGE($D$55:$D$59))^($F187-S$114+1))*'Total CH4 prod CO2 Inj'!AF77-'Inj sep cost'!O77-'Inj sep cost'!AF77</f>
        <v>#NAME?</v>
      </c>
      <c r="T187" s="27" t="e">
        <f ca="1">($E$61*(1+AVERAGE($C$56:$C$60))^($F187-T$114+1))*'Total CH4 prod CO2 Inj'!P77+($F$61*(1+AVERAGE($D$56:$D$60))^($F187-T$114+1))*'Total CH4 prod CO2 Inj'!AG77-'Inj sep cost'!P77-'Inj sep cost'!AG77</f>
        <v>#NAME?</v>
      </c>
      <c r="U187" s="27" t="e">
        <f ca="1">($E$62*(1+AVERAGE($C$56:$C$60))^($F187-U$114+1))*'Total CH4 prod CO2 Inj'!Q77+($F$62*(1+AVERAGE($D$56:$D$60))^($F187-U$114+1))*'Total CH4 prod CO2 Inj'!AH77-'Inj sep cost'!Q77-'Inj sep cost'!AH77</f>
        <v>#NAME?</v>
      </c>
    </row>
    <row r="188" spans="6:21" x14ac:dyDescent="0.45">
      <c r="F188">
        <v>74</v>
      </c>
      <c r="G188" s="27" t="e">
        <f ca="1">($E$48*(1+AVERAGE($C$43:$C$47))^($F188-G$114+1))*'Total CH4 prod CO2 Inj'!C78+($F$48*(1+AVERAGE($D$43:$D$47))^($F188-G$114+1))*'Total CH4 prod CO2 Inj'!T78-'Inj sep cost'!C78-'Inj sep cost'!T78</f>
        <v>#NAME?</v>
      </c>
      <c r="H188" s="27" t="e">
        <f ca="1">($E$49*(1+AVERAGE($C$44:$C$48))^($F188-H$114+1))*'Total CH4 prod CO2 Inj'!D78+($F$49*(1+AVERAGE($D$44:$D$48))^($F188-H$114+1))*'Total CH4 prod CO2 Inj'!U78-'Inj sep cost'!D78-'Inj sep cost'!U78</f>
        <v>#NAME?</v>
      </c>
      <c r="I188" s="27" t="e">
        <f ca="1">($E$50*(1+AVERAGE($C$45:$C$49))^($F188-I$114+1))*'Total CH4 prod CO2 Inj'!E78+($F$50*(1+AVERAGE($D$45:$D$49))^($F188-I$114+1))*'Total CH4 prod CO2 Inj'!V78-'Inj sep cost'!E78-'Inj sep cost'!V78</f>
        <v>#NAME?</v>
      </c>
      <c r="J188" s="27" t="e">
        <f ca="1">($E$51*(1+AVERAGE($C$46:$C$50))^($F188-J$114+1))*'Total CH4 prod CO2 Inj'!F78+($F$51*(1+AVERAGE($D$46:$D$50))^($F188-J$114+1))*'Total CH4 prod CO2 Inj'!W78-'Inj sep cost'!F78-'Inj sep cost'!W78</f>
        <v>#NAME?</v>
      </c>
      <c r="K188" s="27" t="e">
        <f ca="1">($E$52*(1+AVERAGE($C$47:$C$51))^($F188-K$114+1))*'Total CH4 prod CO2 Inj'!G78+($F$52*(1+AVERAGE($D$47:$D$51))^($F188-K$114+1))*'Total CH4 prod CO2 Inj'!X78-'Inj sep cost'!G78-'Inj sep cost'!X78</f>
        <v>#NAME?</v>
      </c>
      <c r="L188" s="27" t="e">
        <f ca="1">($E$53*(1+AVERAGE($C$48:$C$52))^($F188-L$114+1))*'Total CH4 prod CO2 Inj'!H78+($F$53*(1+AVERAGE($D$48:$D$52))^($F188-L$114+1))*'Total CH4 prod CO2 Inj'!Y78-'Inj sep cost'!H78-'Inj sep cost'!Y78</f>
        <v>#NAME?</v>
      </c>
      <c r="M188" s="27" t="e">
        <f ca="1">($E$54*(1+AVERAGE($C$49:$C$53))^($F188-M$114+1))*'Total CH4 prod CO2 Inj'!I78+($F$54*(1+AVERAGE($D$49:$D$53))^($F188-M$114+1))*'Total CH4 prod CO2 Inj'!Z78-'Inj sep cost'!I78-'Inj sep cost'!Z78</f>
        <v>#NAME?</v>
      </c>
      <c r="N188" s="27" t="e">
        <f ca="1">($E$55*(1+AVERAGE($C$50:$C$54))^($F188-N$114+1))*'Total CH4 prod CO2 Inj'!J78+($F$55*(1+AVERAGE($D$50:$D$54))^($F188-N$114+1))*'Total CH4 prod CO2 Inj'!AA78-'Inj sep cost'!J78-'Inj sep cost'!AA78</f>
        <v>#NAME?</v>
      </c>
      <c r="O188" s="27" t="e">
        <f ca="1">($E$56*(1+AVERAGE($C$51:$C$55))^($F188-O$114+1))*'Total CH4 prod CO2 Inj'!K78+($F$56*(1+AVERAGE($D$51:$D$55))^($F188-O$114+1))*'Total CH4 prod CO2 Inj'!AB78-'Inj sep cost'!K78-'Inj sep cost'!AB78</f>
        <v>#NAME?</v>
      </c>
      <c r="P188" s="27" t="e">
        <f ca="1">($E$57*(1+AVERAGE($C$52:$C$56))^($F188-P$114+1))*'Total CH4 prod CO2 Inj'!L78+($F$57*(1+AVERAGE($D$52:$D$56))^($F188-P$114+1))*'Total CH4 prod CO2 Inj'!AC78-'Inj sep cost'!L78-'Inj sep cost'!AC78</f>
        <v>#NAME?</v>
      </c>
      <c r="Q188" s="27" t="e">
        <f ca="1">($E$58*(1+AVERAGE($C$53:$C$57))^($F188-Q$114+1))*'Total CH4 prod CO2 Inj'!M78+($F$58*(1+AVERAGE($D$53:$D$57))^($F188-Q$114+1))*'Total CH4 prod CO2 Inj'!AD78-'Inj sep cost'!M78-'Inj sep cost'!AD78</f>
        <v>#NAME?</v>
      </c>
      <c r="R188" s="27" t="e">
        <f ca="1">($E$59*(1+AVERAGE($C$54:$C$58))^($F188-R$114+1))*'Total CH4 prod CO2 Inj'!N78+($F$59*(1+AVERAGE($D$54:$D$58))^($F188-R$114+1))*'Total CH4 prod CO2 Inj'!AE78-'Inj sep cost'!N78-'Inj sep cost'!AE78</f>
        <v>#NAME?</v>
      </c>
      <c r="S188" s="27" t="e">
        <f ca="1">($E$60*(1+AVERAGE($C$55:$C$59))^($F188-S$114+1))*'Total CH4 prod CO2 Inj'!O78+($F$60*(1+AVERAGE($D$55:$D$59))^($F188-S$114+1))*'Total CH4 prod CO2 Inj'!AF78-'Inj sep cost'!O78-'Inj sep cost'!AF78</f>
        <v>#NAME?</v>
      </c>
      <c r="T188" s="27" t="e">
        <f ca="1">($E$61*(1+AVERAGE($C$56:$C$60))^($F188-T$114+1))*'Total CH4 prod CO2 Inj'!P78+($F$61*(1+AVERAGE($D$56:$D$60))^($F188-T$114+1))*'Total CH4 prod CO2 Inj'!AG78-'Inj sep cost'!P78-'Inj sep cost'!AG78</f>
        <v>#NAME?</v>
      </c>
      <c r="U188" s="27" t="e">
        <f ca="1">($E$62*(1+AVERAGE($C$56:$C$60))^($F188-U$114+1))*'Total CH4 prod CO2 Inj'!Q78+($F$62*(1+AVERAGE($D$56:$D$60))^($F188-U$114+1))*'Total CH4 prod CO2 Inj'!AH78-'Inj sep cost'!Q78-'Inj sep cost'!AH78</f>
        <v>#NAME?</v>
      </c>
    </row>
    <row r="189" spans="6:21" x14ac:dyDescent="0.45">
      <c r="F189">
        <v>75</v>
      </c>
      <c r="G189" s="27" t="e">
        <f ca="1">($E$48*(1+AVERAGE($C$43:$C$47))^($F189-G$114+1))*'Total CH4 prod CO2 Inj'!C79+($F$48*(1+AVERAGE($D$43:$D$47))^($F189-G$114+1))*'Total CH4 prod CO2 Inj'!T79-'Inj sep cost'!C79-'Inj sep cost'!T79</f>
        <v>#NAME?</v>
      </c>
      <c r="H189" s="27" t="e">
        <f ca="1">($E$49*(1+AVERAGE($C$44:$C$48))^($F189-H$114+1))*'Total CH4 prod CO2 Inj'!D79+($F$49*(1+AVERAGE($D$44:$D$48))^($F189-H$114+1))*'Total CH4 prod CO2 Inj'!U79-'Inj sep cost'!D79-'Inj sep cost'!U79</f>
        <v>#NAME?</v>
      </c>
      <c r="I189" s="27" t="e">
        <f ca="1">($E$50*(1+AVERAGE($C$45:$C$49))^($F189-I$114+1))*'Total CH4 prod CO2 Inj'!E79+($F$50*(1+AVERAGE($D$45:$D$49))^($F189-I$114+1))*'Total CH4 prod CO2 Inj'!V79-'Inj sep cost'!E79-'Inj sep cost'!V79</f>
        <v>#NAME?</v>
      </c>
      <c r="J189" s="27" t="e">
        <f ca="1">($E$51*(1+AVERAGE($C$46:$C$50))^($F189-J$114+1))*'Total CH4 prod CO2 Inj'!F79+($F$51*(1+AVERAGE($D$46:$D$50))^($F189-J$114+1))*'Total CH4 prod CO2 Inj'!W79-'Inj sep cost'!F79-'Inj sep cost'!W79</f>
        <v>#NAME?</v>
      </c>
      <c r="K189" s="27" t="e">
        <f ca="1">($E$52*(1+AVERAGE($C$47:$C$51))^($F189-K$114+1))*'Total CH4 prod CO2 Inj'!G79+($F$52*(1+AVERAGE($D$47:$D$51))^($F189-K$114+1))*'Total CH4 prod CO2 Inj'!X79-'Inj sep cost'!G79-'Inj sep cost'!X79</f>
        <v>#NAME?</v>
      </c>
      <c r="L189" s="27" t="e">
        <f ca="1">($E$53*(1+AVERAGE($C$48:$C$52))^($F189-L$114+1))*'Total CH4 prod CO2 Inj'!H79+($F$53*(1+AVERAGE($D$48:$D$52))^($F189-L$114+1))*'Total CH4 prod CO2 Inj'!Y79-'Inj sep cost'!H79-'Inj sep cost'!Y79</f>
        <v>#NAME?</v>
      </c>
      <c r="M189" s="27" t="e">
        <f ca="1">($E$54*(1+AVERAGE($C$49:$C$53))^($F189-M$114+1))*'Total CH4 prod CO2 Inj'!I79+($F$54*(1+AVERAGE($D$49:$D$53))^($F189-M$114+1))*'Total CH4 prod CO2 Inj'!Z79-'Inj sep cost'!I79-'Inj sep cost'!Z79</f>
        <v>#NAME?</v>
      </c>
      <c r="N189" s="27" t="e">
        <f ca="1">($E$55*(1+AVERAGE($C$50:$C$54))^($F189-N$114+1))*'Total CH4 prod CO2 Inj'!J79+($F$55*(1+AVERAGE($D$50:$D$54))^($F189-N$114+1))*'Total CH4 prod CO2 Inj'!AA79-'Inj sep cost'!J79-'Inj sep cost'!AA79</f>
        <v>#NAME?</v>
      </c>
      <c r="O189" s="27" t="e">
        <f ca="1">($E$56*(1+AVERAGE($C$51:$C$55))^($F189-O$114+1))*'Total CH4 prod CO2 Inj'!K79+($F$56*(1+AVERAGE($D$51:$D$55))^($F189-O$114+1))*'Total CH4 prod CO2 Inj'!AB79-'Inj sep cost'!K79-'Inj sep cost'!AB79</f>
        <v>#NAME?</v>
      </c>
      <c r="P189" s="27" t="e">
        <f ca="1">($E$57*(1+AVERAGE($C$52:$C$56))^($F189-P$114+1))*'Total CH4 prod CO2 Inj'!L79+($F$57*(1+AVERAGE($D$52:$D$56))^($F189-P$114+1))*'Total CH4 prod CO2 Inj'!AC79-'Inj sep cost'!L79-'Inj sep cost'!AC79</f>
        <v>#NAME?</v>
      </c>
      <c r="Q189" s="27" t="e">
        <f ca="1">($E$58*(1+AVERAGE($C$53:$C$57))^($F189-Q$114+1))*'Total CH4 prod CO2 Inj'!M79+($F$58*(1+AVERAGE($D$53:$D$57))^($F189-Q$114+1))*'Total CH4 prod CO2 Inj'!AD79-'Inj sep cost'!M79-'Inj sep cost'!AD79</f>
        <v>#NAME?</v>
      </c>
      <c r="R189" s="27" t="e">
        <f ca="1">($E$59*(1+AVERAGE($C$54:$C$58))^($F189-R$114+1))*'Total CH4 prod CO2 Inj'!N79+($F$59*(1+AVERAGE($D$54:$D$58))^($F189-R$114+1))*'Total CH4 prod CO2 Inj'!AE79-'Inj sep cost'!N79-'Inj sep cost'!AE79</f>
        <v>#NAME?</v>
      </c>
      <c r="S189" s="27" t="e">
        <f ca="1">($E$60*(1+AVERAGE($C$55:$C$59))^($F189-S$114+1))*'Total CH4 prod CO2 Inj'!O79+($F$60*(1+AVERAGE($D$55:$D$59))^($F189-S$114+1))*'Total CH4 prod CO2 Inj'!AF79-'Inj sep cost'!O79-'Inj sep cost'!AF79</f>
        <v>#NAME?</v>
      </c>
      <c r="T189" s="27" t="e">
        <f ca="1">($E$61*(1+AVERAGE($C$56:$C$60))^($F189-T$114+1))*'Total CH4 prod CO2 Inj'!P79+($F$61*(1+AVERAGE($D$56:$D$60))^($F189-T$114+1))*'Total CH4 prod CO2 Inj'!AG79-'Inj sep cost'!P79-'Inj sep cost'!AG79</f>
        <v>#NAME?</v>
      </c>
      <c r="U189" s="27" t="e">
        <f ca="1">($E$62*(1+AVERAGE($C$56:$C$60))^($F189-U$114+1))*'Total CH4 prod CO2 Inj'!Q79+($F$62*(1+AVERAGE($D$56:$D$60))^($F189-U$114+1))*'Total CH4 prod CO2 Inj'!AH79-'Inj sep cost'!Q79-'Inj sep cost'!AH79</f>
        <v>#NAME?</v>
      </c>
    </row>
    <row r="190" spans="6:21" x14ac:dyDescent="0.45">
      <c r="F190">
        <v>76</v>
      </c>
      <c r="G190" s="27" t="e">
        <f ca="1">($E$48*(1+AVERAGE($C$43:$C$47))^($F190-G$114+1))*'Total CH4 prod CO2 Inj'!C80+($F$48*(1+AVERAGE($D$43:$D$47))^($F190-G$114+1))*'Total CH4 prod CO2 Inj'!T80-'Inj sep cost'!C80-'Inj sep cost'!T80</f>
        <v>#NAME?</v>
      </c>
      <c r="H190" s="27" t="e">
        <f ca="1">($E$49*(1+AVERAGE($C$44:$C$48))^($F190-H$114+1))*'Total CH4 prod CO2 Inj'!D80+($F$49*(1+AVERAGE($D$44:$D$48))^($F190-H$114+1))*'Total CH4 prod CO2 Inj'!U80-'Inj sep cost'!D80-'Inj sep cost'!U80</f>
        <v>#NAME?</v>
      </c>
      <c r="I190" s="27" t="e">
        <f ca="1">($E$50*(1+AVERAGE($C$45:$C$49))^($F190-I$114+1))*'Total CH4 prod CO2 Inj'!E80+($F$50*(1+AVERAGE($D$45:$D$49))^($F190-I$114+1))*'Total CH4 prod CO2 Inj'!V80-'Inj sep cost'!E80-'Inj sep cost'!V80</f>
        <v>#NAME?</v>
      </c>
      <c r="J190" s="27" t="e">
        <f ca="1">($E$51*(1+AVERAGE($C$46:$C$50))^($F190-J$114+1))*'Total CH4 prod CO2 Inj'!F80+($F$51*(1+AVERAGE($D$46:$D$50))^($F190-J$114+1))*'Total CH4 prod CO2 Inj'!W80-'Inj sep cost'!F80-'Inj sep cost'!W80</f>
        <v>#NAME?</v>
      </c>
      <c r="K190" s="27" t="e">
        <f ca="1">($E$52*(1+AVERAGE($C$47:$C$51))^($F190-K$114+1))*'Total CH4 prod CO2 Inj'!G80+($F$52*(1+AVERAGE($D$47:$D$51))^($F190-K$114+1))*'Total CH4 prod CO2 Inj'!X80-'Inj sep cost'!G80-'Inj sep cost'!X80</f>
        <v>#NAME?</v>
      </c>
      <c r="L190" s="27" t="e">
        <f ca="1">($E$53*(1+AVERAGE($C$48:$C$52))^($F190-L$114+1))*'Total CH4 prod CO2 Inj'!H80+($F$53*(1+AVERAGE($D$48:$D$52))^($F190-L$114+1))*'Total CH4 prod CO2 Inj'!Y80-'Inj sep cost'!H80-'Inj sep cost'!Y80</f>
        <v>#NAME?</v>
      </c>
      <c r="M190" s="27" t="e">
        <f ca="1">($E$54*(1+AVERAGE($C$49:$C$53))^($F190-M$114+1))*'Total CH4 prod CO2 Inj'!I80+($F$54*(1+AVERAGE($D$49:$D$53))^($F190-M$114+1))*'Total CH4 prod CO2 Inj'!Z80-'Inj sep cost'!I80-'Inj sep cost'!Z80</f>
        <v>#NAME?</v>
      </c>
      <c r="N190" s="27" t="e">
        <f ca="1">($E$55*(1+AVERAGE($C$50:$C$54))^($F190-N$114+1))*'Total CH4 prod CO2 Inj'!J80+($F$55*(1+AVERAGE($D$50:$D$54))^($F190-N$114+1))*'Total CH4 prod CO2 Inj'!AA80-'Inj sep cost'!J80-'Inj sep cost'!AA80</f>
        <v>#NAME?</v>
      </c>
      <c r="O190" s="27" t="e">
        <f ca="1">($E$56*(1+AVERAGE($C$51:$C$55))^($F190-O$114+1))*'Total CH4 prod CO2 Inj'!K80+($F$56*(1+AVERAGE($D$51:$D$55))^($F190-O$114+1))*'Total CH4 prod CO2 Inj'!AB80-'Inj sep cost'!K80-'Inj sep cost'!AB80</f>
        <v>#NAME?</v>
      </c>
      <c r="P190" s="27" t="e">
        <f ca="1">($E$57*(1+AVERAGE($C$52:$C$56))^($F190-P$114+1))*'Total CH4 prod CO2 Inj'!L80+($F$57*(1+AVERAGE($D$52:$D$56))^($F190-P$114+1))*'Total CH4 prod CO2 Inj'!AC80-'Inj sep cost'!L80-'Inj sep cost'!AC80</f>
        <v>#NAME?</v>
      </c>
      <c r="Q190" s="27" t="e">
        <f ca="1">($E$58*(1+AVERAGE($C$53:$C$57))^($F190-Q$114+1))*'Total CH4 prod CO2 Inj'!M80+($F$58*(1+AVERAGE($D$53:$D$57))^($F190-Q$114+1))*'Total CH4 prod CO2 Inj'!AD80-'Inj sep cost'!M80-'Inj sep cost'!AD80</f>
        <v>#NAME?</v>
      </c>
      <c r="R190" s="27" t="e">
        <f ca="1">($E$59*(1+AVERAGE($C$54:$C$58))^($F190-R$114+1))*'Total CH4 prod CO2 Inj'!N80+($F$59*(1+AVERAGE($D$54:$D$58))^($F190-R$114+1))*'Total CH4 prod CO2 Inj'!AE80-'Inj sep cost'!N80-'Inj sep cost'!AE80</f>
        <v>#NAME?</v>
      </c>
      <c r="S190" s="27" t="e">
        <f ca="1">($E$60*(1+AVERAGE($C$55:$C$59))^($F190-S$114+1))*'Total CH4 prod CO2 Inj'!O80+($F$60*(1+AVERAGE($D$55:$D$59))^($F190-S$114+1))*'Total CH4 prod CO2 Inj'!AF80-'Inj sep cost'!O80-'Inj sep cost'!AF80</f>
        <v>#NAME?</v>
      </c>
      <c r="T190" s="27" t="e">
        <f ca="1">($E$61*(1+AVERAGE($C$56:$C$60))^($F190-T$114+1))*'Total CH4 prod CO2 Inj'!P80+($F$61*(1+AVERAGE($D$56:$D$60))^($F190-T$114+1))*'Total CH4 prod CO2 Inj'!AG80-'Inj sep cost'!P80-'Inj sep cost'!AG80</f>
        <v>#NAME?</v>
      </c>
      <c r="U190" s="27" t="e">
        <f ca="1">($E$62*(1+AVERAGE($C$56:$C$60))^($F190-U$114+1))*'Total CH4 prod CO2 Inj'!Q80+($F$62*(1+AVERAGE($D$56:$D$60))^($F190-U$114+1))*'Total CH4 prod CO2 Inj'!AH80-'Inj sep cost'!Q80-'Inj sep cost'!AH80</f>
        <v>#NAME?</v>
      </c>
    </row>
    <row r="191" spans="6:21" x14ac:dyDescent="0.45">
      <c r="F191">
        <v>77</v>
      </c>
      <c r="G191" s="27" t="e">
        <f ca="1">($E$48*(1+AVERAGE($C$43:$C$47))^($F191-G$114+1))*'Total CH4 prod CO2 Inj'!C81+($F$48*(1+AVERAGE($D$43:$D$47))^($F191-G$114+1))*'Total CH4 prod CO2 Inj'!T81-'Inj sep cost'!C81-'Inj sep cost'!T81</f>
        <v>#NAME?</v>
      </c>
      <c r="H191" s="27" t="e">
        <f ca="1">($E$49*(1+AVERAGE($C$44:$C$48))^($F191-H$114+1))*'Total CH4 prod CO2 Inj'!D81+($F$49*(1+AVERAGE($D$44:$D$48))^($F191-H$114+1))*'Total CH4 prod CO2 Inj'!U81-'Inj sep cost'!D81-'Inj sep cost'!U81</f>
        <v>#NAME?</v>
      </c>
      <c r="I191" s="27" t="e">
        <f ca="1">($E$50*(1+AVERAGE($C$45:$C$49))^($F191-I$114+1))*'Total CH4 prod CO2 Inj'!E81+($F$50*(1+AVERAGE($D$45:$D$49))^($F191-I$114+1))*'Total CH4 prod CO2 Inj'!V81-'Inj sep cost'!E81-'Inj sep cost'!V81</f>
        <v>#NAME?</v>
      </c>
      <c r="J191" s="27" t="e">
        <f ca="1">($E$51*(1+AVERAGE($C$46:$C$50))^($F191-J$114+1))*'Total CH4 prod CO2 Inj'!F81+($F$51*(1+AVERAGE($D$46:$D$50))^($F191-J$114+1))*'Total CH4 prod CO2 Inj'!W81-'Inj sep cost'!F81-'Inj sep cost'!W81</f>
        <v>#NAME?</v>
      </c>
      <c r="K191" s="27" t="e">
        <f ca="1">($E$52*(1+AVERAGE($C$47:$C$51))^($F191-K$114+1))*'Total CH4 prod CO2 Inj'!G81+($F$52*(1+AVERAGE($D$47:$D$51))^($F191-K$114+1))*'Total CH4 prod CO2 Inj'!X81-'Inj sep cost'!G81-'Inj sep cost'!X81</f>
        <v>#NAME?</v>
      </c>
      <c r="L191" s="27" t="e">
        <f ca="1">($E$53*(1+AVERAGE($C$48:$C$52))^($F191-L$114+1))*'Total CH4 prod CO2 Inj'!H81+($F$53*(1+AVERAGE($D$48:$D$52))^($F191-L$114+1))*'Total CH4 prod CO2 Inj'!Y81-'Inj sep cost'!H81-'Inj sep cost'!Y81</f>
        <v>#NAME?</v>
      </c>
      <c r="M191" s="27" t="e">
        <f ca="1">($E$54*(1+AVERAGE($C$49:$C$53))^($F191-M$114+1))*'Total CH4 prod CO2 Inj'!I81+($F$54*(1+AVERAGE($D$49:$D$53))^($F191-M$114+1))*'Total CH4 prod CO2 Inj'!Z81-'Inj sep cost'!I81-'Inj sep cost'!Z81</f>
        <v>#NAME?</v>
      </c>
      <c r="N191" s="27" t="e">
        <f ca="1">($E$55*(1+AVERAGE($C$50:$C$54))^($F191-N$114+1))*'Total CH4 prod CO2 Inj'!J81+($F$55*(1+AVERAGE($D$50:$D$54))^($F191-N$114+1))*'Total CH4 prod CO2 Inj'!AA81-'Inj sep cost'!J81-'Inj sep cost'!AA81</f>
        <v>#NAME?</v>
      </c>
      <c r="O191" s="27" t="e">
        <f ca="1">($E$56*(1+AVERAGE($C$51:$C$55))^($F191-O$114+1))*'Total CH4 prod CO2 Inj'!K81+($F$56*(1+AVERAGE($D$51:$D$55))^($F191-O$114+1))*'Total CH4 prod CO2 Inj'!AB81-'Inj sep cost'!K81-'Inj sep cost'!AB81</f>
        <v>#NAME?</v>
      </c>
      <c r="P191" s="27" t="e">
        <f ca="1">($E$57*(1+AVERAGE($C$52:$C$56))^($F191-P$114+1))*'Total CH4 prod CO2 Inj'!L81+($F$57*(1+AVERAGE($D$52:$D$56))^($F191-P$114+1))*'Total CH4 prod CO2 Inj'!AC81-'Inj sep cost'!L81-'Inj sep cost'!AC81</f>
        <v>#NAME?</v>
      </c>
      <c r="Q191" s="27" t="e">
        <f ca="1">($E$58*(1+AVERAGE($C$53:$C$57))^($F191-Q$114+1))*'Total CH4 prod CO2 Inj'!M81+($F$58*(1+AVERAGE($D$53:$D$57))^($F191-Q$114+1))*'Total CH4 prod CO2 Inj'!AD81-'Inj sep cost'!M81-'Inj sep cost'!AD81</f>
        <v>#NAME?</v>
      </c>
      <c r="R191" s="27" t="e">
        <f ca="1">($E$59*(1+AVERAGE($C$54:$C$58))^($F191-R$114+1))*'Total CH4 prod CO2 Inj'!N81+($F$59*(1+AVERAGE($D$54:$D$58))^($F191-R$114+1))*'Total CH4 prod CO2 Inj'!AE81-'Inj sep cost'!N81-'Inj sep cost'!AE81</f>
        <v>#NAME?</v>
      </c>
      <c r="S191" s="27" t="e">
        <f ca="1">($E$60*(1+AVERAGE($C$55:$C$59))^($F191-S$114+1))*'Total CH4 prod CO2 Inj'!O81+($F$60*(1+AVERAGE($D$55:$D$59))^($F191-S$114+1))*'Total CH4 prod CO2 Inj'!AF81-'Inj sep cost'!O81-'Inj sep cost'!AF81</f>
        <v>#NAME?</v>
      </c>
      <c r="T191" s="27" t="e">
        <f ca="1">($E$61*(1+AVERAGE($C$56:$C$60))^($F191-T$114+1))*'Total CH4 prod CO2 Inj'!P81+($F$61*(1+AVERAGE($D$56:$D$60))^($F191-T$114+1))*'Total CH4 prod CO2 Inj'!AG81-'Inj sep cost'!P81-'Inj sep cost'!AG81</f>
        <v>#NAME?</v>
      </c>
      <c r="U191" s="27" t="e">
        <f ca="1">($E$62*(1+AVERAGE($C$56:$C$60))^($F191-U$114+1))*'Total CH4 prod CO2 Inj'!Q81+($F$62*(1+AVERAGE($D$56:$D$60))^($F191-U$114+1))*'Total CH4 prod CO2 Inj'!AH81-'Inj sep cost'!Q81-'Inj sep cost'!AH81</f>
        <v>#NAME?</v>
      </c>
    </row>
    <row r="192" spans="6:21" x14ac:dyDescent="0.45">
      <c r="F192">
        <v>78</v>
      </c>
      <c r="G192" s="27" t="e">
        <f ca="1">($E$48*(1+AVERAGE($C$43:$C$47))^($F192-G$114+1))*'Total CH4 prod CO2 Inj'!C82+($F$48*(1+AVERAGE($D$43:$D$47))^($F192-G$114+1))*'Total CH4 prod CO2 Inj'!T82-'Inj sep cost'!C82-'Inj sep cost'!T82</f>
        <v>#NAME?</v>
      </c>
      <c r="H192" s="27" t="e">
        <f ca="1">($E$49*(1+AVERAGE($C$44:$C$48))^($F192-H$114+1))*'Total CH4 prod CO2 Inj'!D82+($F$49*(1+AVERAGE($D$44:$D$48))^($F192-H$114+1))*'Total CH4 prod CO2 Inj'!U82-'Inj sep cost'!D82-'Inj sep cost'!U82</f>
        <v>#NAME?</v>
      </c>
      <c r="I192" s="27" t="e">
        <f ca="1">($E$50*(1+AVERAGE($C$45:$C$49))^($F192-I$114+1))*'Total CH4 prod CO2 Inj'!E82+($F$50*(1+AVERAGE($D$45:$D$49))^($F192-I$114+1))*'Total CH4 prod CO2 Inj'!V82-'Inj sep cost'!E82-'Inj sep cost'!V82</f>
        <v>#NAME?</v>
      </c>
      <c r="J192" s="27" t="e">
        <f ca="1">($E$51*(1+AVERAGE($C$46:$C$50))^($F192-J$114+1))*'Total CH4 prod CO2 Inj'!F82+($F$51*(1+AVERAGE($D$46:$D$50))^($F192-J$114+1))*'Total CH4 prod CO2 Inj'!W82-'Inj sep cost'!F82-'Inj sep cost'!W82</f>
        <v>#NAME?</v>
      </c>
      <c r="K192" s="27" t="e">
        <f ca="1">($E$52*(1+AVERAGE($C$47:$C$51))^($F192-K$114+1))*'Total CH4 prod CO2 Inj'!G82+($F$52*(1+AVERAGE($D$47:$D$51))^($F192-K$114+1))*'Total CH4 prod CO2 Inj'!X82-'Inj sep cost'!G82-'Inj sep cost'!X82</f>
        <v>#NAME?</v>
      </c>
      <c r="L192" s="27" t="e">
        <f ca="1">($E$53*(1+AVERAGE($C$48:$C$52))^($F192-L$114+1))*'Total CH4 prod CO2 Inj'!H82+($F$53*(1+AVERAGE($D$48:$D$52))^($F192-L$114+1))*'Total CH4 prod CO2 Inj'!Y82-'Inj sep cost'!H82-'Inj sep cost'!Y82</f>
        <v>#NAME?</v>
      </c>
      <c r="M192" s="27" t="e">
        <f ca="1">($E$54*(1+AVERAGE($C$49:$C$53))^($F192-M$114+1))*'Total CH4 prod CO2 Inj'!I82+($F$54*(1+AVERAGE($D$49:$D$53))^($F192-M$114+1))*'Total CH4 prod CO2 Inj'!Z82-'Inj sep cost'!I82-'Inj sep cost'!Z82</f>
        <v>#NAME?</v>
      </c>
      <c r="N192" s="27" t="e">
        <f ca="1">($E$55*(1+AVERAGE($C$50:$C$54))^($F192-N$114+1))*'Total CH4 prod CO2 Inj'!J82+($F$55*(1+AVERAGE($D$50:$D$54))^($F192-N$114+1))*'Total CH4 prod CO2 Inj'!AA82-'Inj sep cost'!J82-'Inj sep cost'!AA82</f>
        <v>#NAME?</v>
      </c>
      <c r="O192" s="27" t="e">
        <f ca="1">($E$56*(1+AVERAGE($C$51:$C$55))^($F192-O$114+1))*'Total CH4 prod CO2 Inj'!K82+($F$56*(1+AVERAGE($D$51:$D$55))^($F192-O$114+1))*'Total CH4 prod CO2 Inj'!AB82-'Inj sep cost'!K82-'Inj sep cost'!AB82</f>
        <v>#NAME?</v>
      </c>
      <c r="P192" s="27" t="e">
        <f ca="1">($E$57*(1+AVERAGE($C$52:$C$56))^($F192-P$114+1))*'Total CH4 prod CO2 Inj'!L82+($F$57*(1+AVERAGE($D$52:$D$56))^($F192-P$114+1))*'Total CH4 prod CO2 Inj'!AC82-'Inj sep cost'!L82-'Inj sep cost'!AC82</f>
        <v>#NAME?</v>
      </c>
      <c r="Q192" s="27" t="e">
        <f ca="1">($E$58*(1+AVERAGE($C$53:$C$57))^($F192-Q$114+1))*'Total CH4 prod CO2 Inj'!M82+($F$58*(1+AVERAGE($D$53:$D$57))^($F192-Q$114+1))*'Total CH4 prod CO2 Inj'!AD82-'Inj sep cost'!M82-'Inj sep cost'!AD82</f>
        <v>#NAME?</v>
      </c>
      <c r="R192" s="27" t="e">
        <f ca="1">($E$59*(1+AVERAGE($C$54:$C$58))^($F192-R$114+1))*'Total CH4 prod CO2 Inj'!N82+($F$59*(1+AVERAGE($D$54:$D$58))^($F192-R$114+1))*'Total CH4 prod CO2 Inj'!AE82-'Inj sep cost'!N82-'Inj sep cost'!AE82</f>
        <v>#NAME?</v>
      </c>
      <c r="S192" s="27" t="e">
        <f ca="1">($E$60*(1+AVERAGE($C$55:$C$59))^($F192-S$114+1))*'Total CH4 prod CO2 Inj'!O82+($F$60*(1+AVERAGE($D$55:$D$59))^($F192-S$114+1))*'Total CH4 prod CO2 Inj'!AF82-'Inj sep cost'!O82-'Inj sep cost'!AF82</f>
        <v>#NAME?</v>
      </c>
      <c r="T192" s="27" t="e">
        <f ca="1">($E$61*(1+AVERAGE($C$56:$C$60))^($F192-T$114+1))*'Total CH4 prod CO2 Inj'!P82+($F$61*(1+AVERAGE($D$56:$D$60))^($F192-T$114+1))*'Total CH4 prod CO2 Inj'!AG82-'Inj sep cost'!P82-'Inj sep cost'!AG82</f>
        <v>#NAME?</v>
      </c>
      <c r="U192" s="27" t="e">
        <f ca="1">($E$62*(1+AVERAGE($C$56:$C$60))^($F192-U$114+1))*'Total CH4 prod CO2 Inj'!Q82+($F$62*(1+AVERAGE($D$56:$D$60))^($F192-U$114+1))*'Total CH4 prod CO2 Inj'!AH82-'Inj sep cost'!Q82-'Inj sep cost'!AH82</f>
        <v>#NAME?</v>
      </c>
    </row>
    <row r="193" spans="6:21" x14ac:dyDescent="0.45">
      <c r="F193">
        <v>79</v>
      </c>
      <c r="G193" s="27" t="e">
        <f ca="1">($E$48*(1+AVERAGE($C$43:$C$47))^($F193-G$114+1))*'Total CH4 prod CO2 Inj'!C83+($F$48*(1+AVERAGE($D$43:$D$47))^($F193-G$114+1))*'Total CH4 prod CO2 Inj'!T83-'Inj sep cost'!C83-'Inj sep cost'!T83</f>
        <v>#NAME?</v>
      </c>
      <c r="H193" s="27" t="e">
        <f ca="1">($E$49*(1+AVERAGE($C$44:$C$48))^($F193-H$114+1))*'Total CH4 prod CO2 Inj'!D83+($F$49*(1+AVERAGE($D$44:$D$48))^($F193-H$114+1))*'Total CH4 prod CO2 Inj'!U83-'Inj sep cost'!D83-'Inj sep cost'!U83</f>
        <v>#NAME?</v>
      </c>
      <c r="I193" s="27" t="e">
        <f ca="1">($E$50*(1+AVERAGE($C$45:$C$49))^($F193-I$114+1))*'Total CH4 prod CO2 Inj'!E83+($F$50*(1+AVERAGE($D$45:$D$49))^($F193-I$114+1))*'Total CH4 prod CO2 Inj'!V83-'Inj sep cost'!E83-'Inj sep cost'!V83</f>
        <v>#NAME?</v>
      </c>
      <c r="J193" s="27" t="e">
        <f ca="1">($E$51*(1+AVERAGE($C$46:$C$50))^($F193-J$114+1))*'Total CH4 prod CO2 Inj'!F83+($F$51*(1+AVERAGE($D$46:$D$50))^($F193-J$114+1))*'Total CH4 prod CO2 Inj'!W83-'Inj sep cost'!F83-'Inj sep cost'!W83</f>
        <v>#NAME?</v>
      </c>
      <c r="K193" s="27" t="e">
        <f ca="1">($E$52*(1+AVERAGE($C$47:$C$51))^($F193-K$114+1))*'Total CH4 prod CO2 Inj'!G83+($F$52*(1+AVERAGE($D$47:$D$51))^($F193-K$114+1))*'Total CH4 prod CO2 Inj'!X83-'Inj sep cost'!G83-'Inj sep cost'!X83</f>
        <v>#NAME?</v>
      </c>
      <c r="L193" s="27" t="e">
        <f ca="1">($E$53*(1+AVERAGE($C$48:$C$52))^($F193-L$114+1))*'Total CH4 prod CO2 Inj'!H83+($F$53*(1+AVERAGE($D$48:$D$52))^($F193-L$114+1))*'Total CH4 prod CO2 Inj'!Y83-'Inj sep cost'!H83-'Inj sep cost'!Y83</f>
        <v>#NAME?</v>
      </c>
      <c r="M193" s="27" t="e">
        <f ca="1">($E$54*(1+AVERAGE($C$49:$C$53))^($F193-M$114+1))*'Total CH4 prod CO2 Inj'!I83+($F$54*(1+AVERAGE($D$49:$D$53))^($F193-M$114+1))*'Total CH4 prod CO2 Inj'!Z83-'Inj sep cost'!I83-'Inj sep cost'!Z83</f>
        <v>#NAME?</v>
      </c>
      <c r="N193" s="27" t="e">
        <f ca="1">($E$55*(1+AVERAGE($C$50:$C$54))^($F193-N$114+1))*'Total CH4 prod CO2 Inj'!J83+($F$55*(1+AVERAGE($D$50:$D$54))^($F193-N$114+1))*'Total CH4 prod CO2 Inj'!AA83-'Inj sep cost'!J83-'Inj sep cost'!AA83</f>
        <v>#NAME?</v>
      </c>
      <c r="O193" s="27" t="e">
        <f ca="1">($E$56*(1+AVERAGE($C$51:$C$55))^($F193-O$114+1))*'Total CH4 prod CO2 Inj'!K83+($F$56*(1+AVERAGE($D$51:$D$55))^($F193-O$114+1))*'Total CH4 prod CO2 Inj'!AB83-'Inj sep cost'!K83-'Inj sep cost'!AB83</f>
        <v>#NAME?</v>
      </c>
      <c r="P193" s="27" t="e">
        <f ca="1">($E$57*(1+AVERAGE($C$52:$C$56))^($F193-P$114+1))*'Total CH4 prod CO2 Inj'!L83+($F$57*(1+AVERAGE($D$52:$D$56))^($F193-P$114+1))*'Total CH4 prod CO2 Inj'!AC83-'Inj sep cost'!L83-'Inj sep cost'!AC83</f>
        <v>#NAME?</v>
      </c>
      <c r="Q193" s="27" t="e">
        <f ca="1">($E$58*(1+AVERAGE($C$53:$C$57))^($F193-Q$114+1))*'Total CH4 prod CO2 Inj'!M83+($F$58*(1+AVERAGE($D$53:$D$57))^($F193-Q$114+1))*'Total CH4 prod CO2 Inj'!AD83-'Inj sep cost'!M83-'Inj sep cost'!AD83</f>
        <v>#NAME?</v>
      </c>
      <c r="R193" s="27" t="e">
        <f ca="1">($E$59*(1+AVERAGE($C$54:$C$58))^($F193-R$114+1))*'Total CH4 prod CO2 Inj'!N83+($F$59*(1+AVERAGE($D$54:$D$58))^($F193-R$114+1))*'Total CH4 prod CO2 Inj'!AE83-'Inj sep cost'!N83-'Inj sep cost'!AE83</f>
        <v>#NAME?</v>
      </c>
      <c r="S193" s="27" t="e">
        <f ca="1">($E$60*(1+AVERAGE($C$55:$C$59))^($F193-S$114+1))*'Total CH4 prod CO2 Inj'!O83+($F$60*(1+AVERAGE($D$55:$D$59))^($F193-S$114+1))*'Total CH4 prod CO2 Inj'!AF83-'Inj sep cost'!O83-'Inj sep cost'!AF83</f>
        <v>#NAME?</v>
      </c>
      <c r="T193" s="27" t="e">
        <f ca="1">($E$61*(1+AVERAGE($C$56:$C$60))^($F193-T$114+1))*'Total CH4 prod CO2 Inj'!P83+($F$61*(1+AVERAGE($D$56:$D$60))^($F193-T$114+1))*'Total CH4 prod CO2 Inj'!AG83-'Inj sep cost'!P83-'Inj sep cost'!AG83</f>
        <v>#NAME?</v>
      </c>
      <c r="U193" s="27" t="e">
        <f ca="1">($E$62*(1+AVERAGE($C$56:$C$60))^($F193-U$114+1))*'Total CH4 prod CO2 Inj'!Q83+($F$62*(1+AVERAGE($D$56:$D$60))^($F193-U$114+1))*'Total CH4 prod CO2 Inj'!AH83-'Inj sep cost'!Q83-'Inj sep cost'!AH83</f>
        <v>#NAME?</v>
      </c>
    </row>
    <row r="194" spans="6:21" x14ac:dyDescent="0.45">
      <c r="F194">
        <v>80</v>
      </c>
      <c r="G194" s="27" t="e">
        <f ca="1">($E$48*(1+AVERAGE($C$43:$C$47))^($F194-G$114+1))*'Total CH4 prod CO2 Inj'!C84+($F$48*(1+AVERAGE($D$43:$D$47))^($F194-G$114+1))*'Total CH4 prod CO2 Inj'!T84-'Inj sep cost'!C84-'Inj sep cost'!T84</f>
        <v>#NAME?</v>
      </c>
      <c r="H194" s="27" t="e">
        <f ca="1">($E$49*(1+AVERAGE($C$44:$C$48))^($F194-H$114+1))*'Total CH4 prod CO2 Inj'!D84+($F$49*(1+AVERAGE($D$44:$D$48))^($F194-H$114+1))*'Total CH4 prod CO2 Inj'!U84-'Inj sep cost'!D84-'Inj sep cost'!U84</f>
        <v>#NAME?</v>
      </c>
      <c r="I194" s="27" t="e">
        <f ca="1">($E$50*(1+AVERAGE($C$45:$C$49))^($F194-I$114+1))*'Total CH4 prod CO2 Inj'!E84+($F$50*(1+AVERAGE($D$45:$D$49))^($F194-I$114+1))*'Total CH4 prod CO2 Inj'!V84-'Inj sep cost'!E84-'Inj sep cost'!V84</f>
        <v>#NAME?</v>
      </c>
      <c r="J194" s="27" t="e">
        <f ca="1">($E$51*(1+AVERAGE($C$46:$C$50))^($F194-J$114+1))*'Total CH4 prod CO2 Inj'!F84+($F$51*(1+AVERAGE($D$46:$D$50))^($F194-J$114+1))*'Total CH4 prod CO2 Inj'!W84-'Inj sep cost'!F84-'Inj sep cost'!W84</f>
        <v>#NAME?</v>
      </c>
      <c r="K194" s="27" t="e">
        <f ca="1">($E$52*(1+AVERAGE($C$47:$C$51))^($F194-K$114+1))*'Total CH4 prod CO2 Inj'!G84+($F$52*(1+AVERAGE($D$47:$D$51))^($F194-K$114+1))*'Total CH4 prod CO2 Inj'!X84-'Inj sep cost'!G84-'Inj sep cost'!X84</f>
        <v>#NAME?</v>
      </c>
      <c r="L194" s="27" t="e">
        <f ca="1">($E$53*(1+AVERAGE($C$48:$C$52))^($F194-L$114+1))*'Total CH4 prod CO2 Inj'!H84+($F$53*(1+AVERAGE($D$48:$D$52))^($F194-L$114+1))*'Total CH4 prod CO2 Inj'!Y84-'Inj sep cost'!H84-'Inj sep cost'!Y84</f>
        <v>#NAME?</v>
      </c>
      <c r="M194" s="27" t="e">
        <f ca="1">($E$54*(1+AVERAGE($C$49:$C$53))^($F194-M$114+1))*'Total CH4 prod CO2 Inj'!I84+($F$54*(1+AVERAGE($D$49:$D$53))^($F194-M$114+1))*'Total CH4 prod CO2 Inj'!Z84-'Inj sep cost'!I84-'Inj sep cost'!Z84</f>
        <v>#NAME?</v>
      </c>
      <c r="N194" s="27" t="e">
        <f ca="1">($E$55*(1+AVERAGE($C$50:$C$54))^($F194-N$114+1))*'Total CH4 prod CO2 Inj'!J84+($F$55*(1+AVERAGE($D$50:$D$54))^($F194-N$114+1))*'Total CH4 prod CO2 Inj'!AA84-'Inj sep cost'!J84-'Inj sep cost'!AA84</f>
        <v>#NAME?</v>
      </c>
      <c r="O194" s="27" t="e">
        <f ca="1">($E$56*(1+AVERAGE($C$51:$C$55))^($F194-O$114+1))*'Total CH4 prod CO2 Inj'!K84+($F$56*(1+AVERAGE($D$51:$D$55))^($F194-O$114+1))*'Total CH4 prod CO2 Inj'!AB84-'Inj sep cost'!K84-'Inj sep cost'!AB84</f>
        <v>#NAME?</v>
      </c>
      <c r="P194" s="27" t="e">
        <f ca="1">($E$57*(1+AVERAGE($C$52:$C$56))^($F194-P$114+1))*'Total CH4 prod CO2 Inj'!L84+($F$57*(1+AVERAGE($D$52:$D$56))^($F194-P$114+1))*'Total CH4 prod CO2 Inj'!AC84-'Inj sep cost'!L84-'Inj sep cost'!AC84</f>
        <v>#NAME?</v>
      </c>
      <c r="Q194" s="27" t="e">
        <f ca="1">($E$58*(1+AVERAGE($C$53:$C$57))^($F194-Q$114+1))*'Total CH4 prod CO2 Inj'!M84+($F$58*(1+AVERAGE($D$53:$D$57))^($F194-Q$114+1))*'Total CH4 prod CO2 Inj'!AD84-'Inj sep cost'!M84-'Inj sep cost'!AD84</f>
        <v>#NAME?</v>
      </c>
      <c r="R194" s="27" t="e">
        <f ca="1">($E$59*(1+AVERAGE($C$54:$C$58))^($F194-R$114+1))*'Total CH4 prod CO2 Inj'!N84+($F$59*(1+AVERAGE($D$54:$D$58))^($F194-R$114+1))*'Total CH4 prod CO2 Inj'!AE84-'Inj sep cost'!N84-'Inj sep cost'!AE84</f>
        <v>#NAME?</v>
      </c>
      <c r="S194" s="27" t="e">
        <f ca="1">($E$60*(1+AVERAGE($C$55:$C$59))^($F194-S$114+1))*'Total CH4 prod CO2 Inj'!O84+($F$60*(1+AVERAGE($D$55:$D$59))^($F194-S$114+1))*'Total CH4 prod CO2 Inj'!AF84-'Inj sep cost'!O84-'Inj sep cost'!AF84</f>
        <v>#NAME?</v>
      </c>
      <c r="T194" s="27" t="e">
        <f ca="1">($E$61*(1+AVERAGE($C$56:$C$60))^($F194-T$114+1))*'Total CH4 prod CO2 Inj'!P84+($F$61*(1+AVERAGE($D$56:$D$60))^($F194-T$114+1))*'Total CH4 prod CO2 Inj'!AG84-'Inj sep cost'!P84-'Inj sep cost'!AG84</f>
        <v>#NAME?</v>
      </c>
      <c r="U194" s="27" t="e">
        <f ca="1">($E$62*(1+AVERAGE($C$56:$C$60))^($F194-U$114+1))*'Total CH4 prod CO2 Inj'!Q84+($F$62*(1+AVERAGE($D$56:$D$60))^($F194-U$114+1))*'Total CH4 prod CO2 Inj'!AH84-'Inj sep cost'!Q84-'Inj sep cost'!AH84</f>
        <v>#NAME?</v>
      </c>
    </row>
    <row r="195" spans="6:21" x14ac:dyDescent="0.45">
      <c r="F195">
        <v>81</v>
      </c>
      <c r="G195" s="27" t="e">
        <f ca="1">($E$48*(1+AVERAGE($C$43:$C$47))^($F195-G$114+1))*'Total CH4 prod CO2 Inj'!C85+($F$48*(1+AVERAGE($D$43:$D$47))^($F195-G$114+1))*'Total CH4 prod CO2 Inj'!T85-'Inj sep cost'!C85-'Inj sep cost'!T85</f>
        <v>#NAME?</v>
      </c>
      <c r="H195" s="27" t="e">
        <f ca="1">($E$49*(1+AVERAGE($C$44:$C$48))^($F195-H$114+1))*'Total CH4 prod CO2 Inj'!D85+($F$49*(1+AVERAGE($D$44:$D$48))^($F195-H$114+1))*'Total CH4 prod CO2 Inj'!U85-'Inj sep cost'!D85-'Inj sep cost'!U85</f>
        <v>#NAME?</v>
      </c>
      <c r="I195" s="27" t="e">
        <f ca="1">($E$50*(1+AVERAGE($C$45:$C$49))^($F195-I$114+1))*'Total CH4 prod CO2 Inj'!E85+($F$50*(1+AVERAGE($D$45:$D$49))^($F195-I$114+1))*'Total CH4 prod CO2 Inj'!V85-'Inj sep cost'!E85-'Inj sep cost'!V85</f>
        <v>#NAME?</v>
      </c>
      <c r="J195" s="27" t="e">
        <f ca="1">($E$51*(1+AVERAGE($C$46:$C$50))^($F195-J$114+1))*'Total CH4 prod CO2 Inj'!F85+($F$51*(1+AVERAGE($D$46:$D$50))^($F195-J$114+1))*'Total CH4 prod CO2 Inj'!W85-'Inj sep cost'!F85-'Inj sep cost'!W85</f>
        <v>#NAME?</v>
      </c>
      <c r="K195" s="27" t="e">
        <f ca="1">($E$52*(1+AVERAGE($C$47:$C$51))^($F195-K$114+1))*'Total CH4 prod CO2 Inj'!G85+($F$52*(1+AVERAGE($D$47:$D$51))^($F195-K$114+1))*'Total CH4 prod CO2 Inj'!X85-'Inj sep cost'!G85-'Inj sep cost'!X85</f>
        <v>#NAME?</v>
      </c>
      <c r="L195" s="27" t="e">
        <f ca="1">($E$53*(1+AVERAGE($C$48:$C$52))^($F195-L$114+1))*'Total CH4 prod CO2 Inj'!H85+($F$53*(1+AVERAGE($D$48:$D$52))^($F195-L$114+1))*'Total CH4 prod CO2 Inj'!Y85-'Inj sep cost'!H85-'Inj sep cost'!Y85</f>
        <v>#NAME?</v>
      </c>
      <c r="M195" s="27" t="e">
        <f ca="1">($E$54*(1+AVERAGE($C$49:$C$53))^($F195-M$114+1))*'Total CH4 prod CO2 Inj'!I85+($F$54*(1+AVERAGE($D$49:$D$53))^($F195-M$114+1))*'Total CH4 prod CO2 Inj'!Z85-'Inj sep cost'!I85-'Inj sep cost'!Z85</f>
        <v>#NAME?</v>
      </c>
      <c r="N195" s="27" t="e">
        <f ca="1">($E$55*(1+AVERAGE($C$50:$C$54))^($F195-N$114+1))*'Total CH4 prod CO2 Inj'!J85+($F$55*(1+AVERAGE($D$50:$D$54))^($F195-N$114+1))*'Total CH4 prod CO2 Inj'!AA85-'Inj sep cost'!J85-'Inj sep cost'!AA85</f>
        <v>#NAME?</v>
      </c>
      <c r="O195" s="27" t="e">
        <f ca="1">($E$56*(1+AVERAGE($C$51:$C$55))^($F195-O$114+1))*'Total CH4 prod CO2 Inj'!K85+($F$56*(1+AVERAGE($D$51:$D$55))^($F195-O$114+1))*'Total CH4 prod CO2 Inj'!AB85-'Inj sep cost'!K85-'Inj sep cost'!AB85</f>
        <v>#NAME?</v>
      </c>
      <c r="P195" s="27" t="e">
        <f ca="1">($E$57*(1+AVERAGE($C$52:$C$56))^($F195-P$114+1))*'Total CH4 prod CO2 Inj'!L85+($F$57*(1+AVERAGE($D$52:$D$56))^($F195-P$114+1))*'Total CH4 prod CO2 Inj'!AC85-'Inj sep cost'!L85-'Inj sep cost'!AC85</f>
        <v>#NAME?</v>
      </c>
      <c r="Q195" s="27" t="e">
        <f ca="1">($E$58*(1+AVERAGE($C$53:$C$57))^($F195-Q$114+1))*'Total CH4 prod CO2 Inj'!M85+($F$58*(1+AVERAGE($D$53:$D$57))^($F195-Q$114+1))*'Total CH4 prod CO2 Inj'!AD85-'Inj sep cost'!M85-'Inj sep cost'!AD85</f>
        <v>#NAME?</v>
      </c>
      <c r="R195" s="27" t="e">
        <f ca="1">($E$59*(1+AVERAGE($C$54:$C$58))^($F195-R$114+1))*'Total CH4 prod CO2 Inj'!N85+($F$59*(1+AVERAGE($D$54:$D$58))^($F195-R$114+1))*'Total CH4 prod CO2 Inj'!AE85-'Inj sep cost'!N85-'Inj sep cost'!AE85</f>
        <v>#NAME?</v>
      </c>
      <c r="S195" s="27" t="e">
        <f ca="1">($E$60*(1+AVERAGE($C$55:$C$59))^($F195-S$114+1))*'Total CH4 prod CO2 Inj'!O85+($F$60*(1+AVERAGE($D$55:$D$59))^($F195-S$114+1))*'Total CH4 prod CO2 Inj'!AF85-'Inj sep cost'!O85-'Inj sep cost'!AF85</f>
        <v>#NAME?</v>
      </c>
      <c r="T195" s="27" t="e">
        <f ca="1">($E$61*(1+AVERAGE($C$56:$C$60))^($F195-T$114+1))*'Total CH4 prod CO2 Inj'!P85+($F$61*(1+AVERAGE($D$56:$D$60))^($F195-T$114+1))*'Total CH4 prod CO2 Inj'!AG85-'Inj sep cost'!P85-'Inj sep cost'!AG85</f>
        <v>#NAME?</v>
      </c>
      <c r="U195" s="27" t="e">
        <f ca="1">($E$62*(1+AVERAGE($C$56:$C$60))^($F195-U$114+1))*'Total CH4 prod CO2 Inj'!Q85+($F$62*(1+AVERAGE($D$56:$D$60))^($F195-U$114+1))*'Total CH4 prod CO2 Inj'!AH85-'Inj sep cost'!Q85-'Inj sep cost'!AH85</f>
        <v>#NAME?</v>
      </c>
    </row>
    <row r="196" spans="6:21" x14ac:dyDescent="0.45">
      <c r="F196">
        <v>82</v>
      </c>
      <c r="G196" s="27" t="e">
        <f ca="1">($E$48*(1+AVERAGE($C$43:$C$47))^($F196-G$114+1))*'Total CH4 prod CO2 Inj'!C86+($F$48*(1+AVERAGE($D$43:$D$47))^($F196-G$114+1))*'Total CH4 prod CO2 Inj'!T86-'Inj sep cost'!C86-'Inj sep cost'!T86</f>
        <v>#NAME?</v>
      </c>
      <c r="H196" s="27" t="e">
        <f ca="1">($E$49*(1+AVERAGE($C$44:$C$48))^($F196-H$114+1))*'Total CH4 prod CO2 Inj'!D86+($F$49*(1+AVERAGE($D$44:$D$48))^($F196-H$114+1))*'Total CH4 prod CO2 Inj'!U86-'Inj sep cost'!D86-'Inj sep cost'!U86</f>
        <v>#NAME?</v>
      </c>
      <c r="I196" s="27" t="e">
        <f ca="1">($E$50*(1+AVERAGE($C$45:$C$49))^($F196-I$114+1))*'Total CH4 prod CO2 Inj'!E86+($F$50*(1+AVERAGE($D$45:$D$49))^($F196-I$114+1))*'Total CH4 prod CO2 Inj'!V86-'Inj sep cost'!E86-'Inj sep cost'!V86</f>
        <v>#NAME?</v>
      </c>
      <c r="J196" s="27" t="e">
        <f ca="1">($E$51*(1+AVERAGE($C$46:$C$50))^($F196-J$114+1))*'Total CH4 prod CO2 Inj'!F86+($F$51*(1+AVERAGE($D$46:$D$50))^($F196-J$114+1))*'Total CH4 prod CO2 Inj'!W86-'Inj sep cost'!F86-'Inj sep cost'!W86</f>
        <v>#NAME?</v>
      </c>
      <c r="K196" s="27" t="e">
        <f ca="1">($E$52*(1+AVERAGE($C$47:$C$51))^($F196-K$114+1))*'Total CH4 prod CO2 Inj'!G86+($F$52*(1+AVERAGE($D$47:$D$51))^($F196-K$114+1))*'Total CH4 prod CO2 Inj'!X86-'Inj sep cost'!G86-'Inj sep cost'!X86</f>
        <v>#NAME?</v>
      </c>
      <c r="L196" s="27" t="e">
        <f ca="1">($E$53*(1+AVERAGE($C$48:$C$52))^($F196-L$114+1))*'Total CH4 prod CO2 Inj'!H86+($F$53*(1+AVERAGE($D$48:$D$52))^($F196-L$114+1))*'Total CH4 prod CO2 Inj'!Y86-'Inj sep cost'!H86-'Inj sep cost'!Y86</f>
        <v>#NAME?</v>
      </c>
      <c r="M196" s="27" t="e">
        <f ca="1">($E$54*(1+AVERAGE($C$49:$C$53))^($F196-M$114+1))*'Total CH4 prod CO2 Inj'!I86+($F$54*(1+AVERAGE($D$49:$D$53))^($F196-M$114+1))*'Total CH4 prod CO2 Inj'!Z86-'Inj sep cost'!I86-'Inj sep cost'!Z86</f>
        <v>#NAME?</v>
      </c>
      <c r="N196" s="27" t="e">
        <f ca="1">($E$55*(1+AVERAGE($C$50:$C$54))^($F196-N$114+1))*'Total CH4 prod CO2 Inj'!J86+($F$55*(1+AVERAGE($D$50:$D$54))^($F196-N$114+1))*'Total CH4 prod CO2 Inj'!AA86-'Inj sep cost'!J86-'Inj sep cost'!AA86</f>
        <v>#NAME?</v>
      </c>
      <c r="O196" s="27" t="e">
        <f ca="1">($E$56*(1+AVERAGE($C$51:$C$55))^($F196-O$114+1))*'Total CH4 prod CO2 Inj'!K86+($F$56*(1+AVERAGE($D$51:$D$55))^($F196-O$114+1))*'Total CH4 prod CO2 Inj'!AB86-'Inj sep cost'!K86-'Inj sep cost'!AB86</f>
        <v>#NAME?</v>
      </c>
      <c r="P196" s="27" t="e">
        <f ca="1">($E$57*(1+AVERAGE($C$52:$C$56))^($F196-P$114+1))*'Total CH4 prod CO2 Inj'!L86+($F$57*(1+AVERAGE($D$52:$D$56))^($F196-P$114+1))*'Total CH4 prod CO2 Inj'!AC86-'Inj sep cost'!L86-'Inj sep cost'!AC86</f>
        <v>#NAME?</v>
      </c>
      <c r="Q196" s="27" t="e">
        <f ca="1">($E$58*(1+AVERAGE($C$53:$C$57))^($F196-Q$114+1))*'Total CH4 prod CO2 Inj'!M86+($F$58*(1+AVERAGE($D$53:$D$57))^($F196-Q$114+1))*'Total CH4 prod CO2 Inj'!AD86-'Inj sep cost'!M86-'Inj sep cost'!AD86</f>
        <v>#NAME?</v>
      </c>
      <c r="R196" s="27" t="e">
        <f ca="1">($E$59*(1+AVERAGE($C$54:$C$58))^($F196-R$114+1))*'Total CH4 prod CO2 Inj'!N86+($F$59*(1+AVERAGE($D$54:$D$58))^($F196-R$114+1))*'Total CH4 prod CO2 Inj'!AE86-'Inj sep cost'!N86-'Inj sep cost'!AE86</f>
        <v>#NAME?</v>
      </c>
      <c r="S196" s="27" t="e">
        <f ca="1">($E$60*(1+AVERAGE($C$55:$C$59))^($F196-S$114+1))*'Total CH4 prod CO2 Inj'!O86+($F$60*(1+AVERAGE($D$55:$D$59))^($F196-S$114+1))*'Total CH4 prod CO2 Inj'!AF86-'Inj sep cost'!O86-'Inj sep cost'!AF86</f>
        <v>#NAME?</v>
      </c>
      <c r="T196" s="27" t="e">
        <f ca="1">($E$61*(1+AVERAGE($C$56:$C$60))^($F196-T$114+1))*'Total CH4 prod CO2 Inj'!P86+($F$61*(1+AVERAGE($D$56:$D$60))^($F196-T$114+1))*'Total CH4 prod CO2 Inj'!AG86-'Inj sep cost'!P86-'Inj sep cost'!AG86</f>
        <v>#NAME?</v>
      </c>
      <c r="U196" s="27" t="e">
        <f ca="1">($E$62*(1+AVERAGE($C$56:$C$60))^($F196-U$114+1))*'Total CH4 prod CO2 Inj'!Q86+($F$62*(1+AVERAGE($D$56:$D$60))^($F196-U$114+1))*'Total CH4 prod CO2 Inj'!AH86-'Inj sep cost'!Q86-'Inj sep cost'!AH86</f>
        <v>#NAME?</v>
      </c>
    </row>
    <row r="197" spans="6:21" x14ac:dyDescent="0.45">
      <c r="F197">
        <v>83</v>
      </c>
      <c r="G197" s="27" t="e">
        <f ca="1">($E$48*(1+AVERAGE($C$43:$C$47))^($F197-G$114+1))*'Total CH4 prod CO2 Inj'!C87+($F$48*(1+AVERAGE($D$43:$D$47))^($F197-G$114+1))*'Total CH4 prod CO2 Inj'!T87-'Inj sep cost'!C87-'Inj sep cost'!T87</f>
        <v>#NAME?</v>
      </c>
      <c r="H197" s="27" t="e">
        <f ca="1">($E$49*(1+AVERAGE($C$44:$C$48))^($F197-H$114+1))*'Total CH4 prod CO2 Inj'!D87+($F$49*(1+AVERAGE($D$44:$D$48))^($F197-H$114+1))*'Total CH4 prod CO2 Inj'!U87-'Inj sep cost'!D87-'Inj sep cost'!U87</f>
        <v>#NAME?</v>
      </c>
      <c r="I197" s="27" t="e">
        <f ca="1">($E$50*(1+AVERAGE($C$45:$C$49))^($F197-I$114+1))*'Total CH4 prod CO2 Inj'!E87+($F$50*(1+AVERAGE($D$45:$D$49))^($F197-I$114+1))*'Total CH4 prod CO2 Inj'!V87-'Inj sep cost'!E87-'Inj sep cost'!V87</f>
        <v>#NAME?</v>
      </c>
      <c r="J197" s="27" t="e">
        <f ca="1">($E$51*(1+AVERAGE($C$46:$C$50))^($F197-J$114+1))*'Total CH4 prod CO2 Inj'!F87+($F$51*(1+AVERAGE($D$46:$D$50))^($F197-J$114+1))*'Total CH4 prod CO2 Inj'!W87-'Inj sep cost'!F87-'Inj sep cost'!W87</f>
        <v>#NAME?</v>
      </c>
      <c r="K197" s="27" t="e">
        <f ca="1">($E$52*(1+AVERAGE($C$47:$C$51))^($F197-K$114+1))*'Total CH4 prod CO2 Inj'!G87+($F$52*(1+AVERAGE($D$47:$D$51))^($F197-K$114+1))*'Total CH4 prod CO2 Inj'!X87-'Inj sep cost'!G87-'Inj sep cost'!X87</f>
        <v>#NAME?</v>
      </c>
      <c r="L197" s="27" t="e">
        <f ca="1">($E$53*(1+AVERAGE($C$48:$C$52))^($F197-L$114+1))*'Total CH4 prod CO2 Inj'!H87+($F$53*(1+AVERAGE($D$48:$D$52))^($F197-L$114+1))*'Total CH4 prod CO2 Inj'!Y87-'Inj sep cost'!H87-'Inj sep cost'!Y87</f>
        <v>#NAME?</v>
      </c>
      <c r="M197" s="27" t="e">
        <f ca="1">($E$54*(1+AVERAGE($C$49:$C$53))^($F197-M$114+1))*'Total CH4 prod CO2 Inj'!I87+($F$54*(1+AVERAGE($D$49:$D$53))^($F197-M$114+1))*'Total CH4 prod CO2 Inj'!Z87-'Inj sep cost'!I87-'Inj sep cost'!Z87</f>
        <v>#NAME?</v>
      </c>
      <c r="N197" s="27" t="e">
        <f ca="1">($E$55*(1+AVERAGE($C$50:$C$54))^($F197-N$114+1))*'Total CH4 prod CO2 Inj'!J87+($F$55*(1+AVERAGE($D$50:$D$54))^($F197-N$114+1))*'Total CH4 prod CO2 Inj'!AA87-'Inj sep cost'!J87-'Inj sep cost'!AA87</f>
        <v>#NAME?</v>
      </c>
      <c r="O197" s="27" t="e">
        <f ca="1">($E$56*(1+AVERAGE($C$51:$C$55))^($F197-O$114+1))*'Total CH4 prod CO2 Inj'!K87+($F$56*(1+AVERAGE($D$51:$D$55))^($F197-O$114+1))*'Total CH4 prod CO2 Inj'!AB87-'Inj sep cost'!K87-'Inj sep cost'!AB87</f>
        <v>#NAME?</v>
      </c>
      <c r="P197" s="27" t="e">
        <f ca="1">($E$57*(1+AVERAGE($C$52:$C$56))^($F197-P$114+1))*'Total CH4 prod CO2 Inj'!L87+($F$57*(1+AVERAGE($D$52:$D$56))^($F197-P$114+1))*'Total CH4 prod CO2 Inj'!AC87-'Inj sep cost'!L87-'Inj sep cost'!AC87</f>
        <v>#NAME?</v>
      </c>
      <c r="Q197" s="27" t="e">
        <f ca="1">($E$58*(1+AVERAGE($C$53:$C$57))^($F197-Q$114+1))*'Total CH4 prod CO2 Inj'!M87+($F$58*(1+AVERAGE($D$53:$D$57))^($F197-Q$114+1))*'Total CH4 prod CO2 Inj'!AD87-'Inj sep cost'!M87-'Inj sep cost'!AD87</f>
        <v>#NAME?</v>
      </c>
      <c r="R197" s="27" t="e">
        <f ca="1">($E$59*(1+AVERAGE($C$54:$C$58))^($F197-R$114+1))*'Total CH4 prod CO2 Inj'!N87+($F$59*(1+AVERAGE($D$54:$D$58))^($F197-R$114+1))*'Total CH4 prod CO2 Inj'!AE87-'Inj sep cost'!N87-'Inj sep cost'!AE87</f>
        <v>#NAME?</v>
      </c>
      <c r="S197" s="27" t="e">
        <f ca="1">($E$60*(1+AVERAGE($C$55:$C$59))^($F197-S$114+1))*'Total CH4 prod CO2 Inj'!O87+($F$60*(1+AVERAGE($D$55:$D$59))^($F197-S$114+1))*'Total CH4 prod CO2 Inj'!AF87-'Inj sep cost'!O87-'Inj sep cost'!AF87</f>
        <v>#NAME?</v>
      </c>
      <c r="T197" s="27" t="e">
        <f ca="1">($E$61*(1+AVERAGE($C$56:$C$60))^($F197-T$114+1))*'Total CH4 prod CO2 Inj'!P87+($F$61*(1+AVERAGE($D$56:$D$60))^($F197-T$114+1))*'Total CH4 prod CO2 Inj'!AG87-'Inj sep cost'!P87-'Inj sep cost'!AG87</f>
        <v>#NAME?</v>
      </c>
      <c r="U197" s="27" t="e">
        <f ca="1">($E$62*(1+AVERAGE($C$56:$C$60))^($F197-U$114+1))*'Total CH4 prod CO2 Inj'!Q87+($F$62*(1+AVERAGE($D$56:$D$60))^($F197-U$114+1))*'Total CH4 prod CO2 Inj'!AH87-'Inj sep cost'!Q87-'Inj sep cost'!AH87</f>
        <v>#NAME?</v>
      </c>
    </row>
    <row r="198" spans="6:21" x14ac:dyDescent="0.45">
      <c r="F198">
        <v>84</v>
      </c>
      <c r="G198" s="27" t="e">
        <f ca="1">($E$48*(1+AVERAGE($C$43:$C$47))^($F198-G$114+1))*'Total CH4 prod CO2 Inj'!C88+($F$48*(1+AVERAGE($D$43:$D$47))^($F198-G$114+1))*'Total CH4 prod CO2 Inj'!T88-'Inj sep cost'!C88-'Inj sep cost'!T88</f>
        <v>#NAME?</v>
      </c>
      <c r="H198" s="27" t="e">
        <f ca="1">($E$49*(1+AVERAGE($C$44:$C$48))^($F198-H$114+1))*'Total CH4 prod CO2 Inj'!D88+($F$49*(1+AVERAGE($D$44:$D$48))^($F198-H$114+1))*'Total CH4 prod CO2 Inj'!U88-'Inj sep cost'!D88-'Inj sep cost'!U88</f>
        <v>#NAME?</v>
      </c>
      <c r="I198" s="27" t="e">
        <f ca="1">($E$50*(1+AVERAGE($C$45:$C$49))^($F198-I$114+1))*'Total CH4 prod CO2 Inj'!E88+($F$50*(1+AVERAGE($D$45:$D$49))^($F198-I$114+1))*'Total CH4 prod CO2 Inj'!V88-'Inj sep cost'!E88-'Inj sep cost'!V88</f>
        <v>#NAME?</v>
      </c>
      <c r="J198" s="27" t="e">
        <f ca="1">($E$51*(1+AVERAGE($C$46:$C$50))^($F198-J$114+1))*'Total CH4 prod CO2 Inj'!F88+($F$51*(1+AVERAGE($D$46:$D$50))^($F198-J$114+1))*'Total CH4 prod CO2 Inj'!W88-'Inj sep cost'!F88-'Inj sep cost'!W88</f>
        <v>#NAME?</v>
      </c>
      <c r="K198" s="27" t="e">
        <f ca="1">($E$52*(1+AVERAGE($C$47:$C$51))^($F198-K$114+1))*'Total CH4 prod CO2 Inj'!G88+($F$52*(1+AVERAGE($D$47:$D$51))^($F198-K$114+1))*'Total CH4 prod CO2 Inj'!X88-'Inj sep cost'!G88-'Inj sep cost'!X88</f>
        <v>#NAME?</v>
      </c>
      <c r="L198" s="27" t="e">
        <f ca="1">($E$53*(1+AVERAGE($C$48:$C$52))^($F198-L$114+1))*'Total CH4 prod CO2 Inj'!H88+($F$53*(1+AVERAGE($D$48:$D$52))^($F198-L$114+1))*'Total CH4 prod CO2 Inj'!Y88-'Inj sep cost'!H88-'Inj sep cost'!Y88</f>
        <v>#NAME?</v>
      </c>
      <c r="M198" s="27" t="e">
        <f ca="1">($E$54*(1+AVERAGE($C$49:$C$53))^($F198-M$114+1))*'Total CH4 prod CO2 Inj'!I88+($F$54*(1+AVERAGE($D$49:$D$53))^($F198-M$114+1))*'Total CH4 prod CO2 Inj'!Z88-'Inj sep cost'!I88-'Inj sep cost'!Z88</f>
        <v>#NAME?</v>
      </c>
      <c r="N198" s="27" t="e">
        <f ca="1">($E$55*(1+AVERAGE($C$50:$C$54))^($F198-N$114+1))*'Total CH4 prod CO2 Inj'!J88+($F$55*(1+AVERAGE($D$50:$D$54))^($F198-N$114+1))*'Total CH4 prod CO2 Inj'!AA88-'Inj sep cost'!J88-'Inj sep cost'!AA88</f>
        <v>#NAME?</v>
      </c>
      <c r="O198" s="27" t="e">
        <f ca="1">($E$56*(1+AVERAGE($C$51:$C$55))^($F198-O$114+1))*'Total CH4 prod CO2 Inj'!K88+($F$56*(1+AVERAGE($D$51:$D$55))^($F198-O$114+1))*'Total CH4 prod CO2 Inj'!AB88-'Inj sep cost'!K88-'Inj sep cost'!AB88</f>
        <v>#NAME?</v>
      </c>
      <c r="P198" s="27" t="e">
        <f ca="1">($E$57*(1+AVERAGE($C$52:$C$56))^($F198-P$114+1))*'Total CH4 prod CO2 Inj'!L88+($F$57*(1+AVERAGE($D$52:$D$56))^($F198-P$114+1))*'Total CH4 prod CO2 Inj'!AC88-'Inj sep cost'!L88-'Inj sep cost'!AC88</f>
        <v>#NAME?</v>
      </c>
      <c r="Q198" s="27" t="e">
        <f ca="1">($E$58*(1+AVERAGE($C$53:$C$57))^($F198-Q$114+1))*'Total CH4 prod CO2 Inj'!M88+($F$58*(1+AVERAGE($D$53:$D$57))^($F198-Q$114+1))*'Total CH4 prod CO2 Inj'!AD88-'Inj sep cost'!M88-'Inj sep cost'!AD88</f>
        <v>#NAME?</v>
      </c>
      <c r="R198" s="27" t="e">
        <f ca="1">($E$59*(1+AVERAGE($C$54:$C$58))^($F198-R$114+1))*'Total CH4 prod CO2 Inj'!N88+($F$59*(1+AVERAGE($D$54:$D$58))^($F198-R$114+1))*'Total CH4 prod CO2 Inj'!AE88-'Inj sep cost'!N88-'Inj sep cost'!AE88</f>
        <v>#NAME?</v>
      </c>
      <c r="S198" s="27" t="e">
        <f ca="1">($E$60*(1+AVERAGE($C$55:$C$59))^($F198-S$114+1))*'Total CH4 prod CO2 Inj'!O88+($F$60*(1+AVERAGE($D$55:$D$59))^($F198-S$114+1))*'Total CH4 prod CO2 Inj'!AF88-'Inj sep cost'!O88-'Inj sep cost'!AF88</f>
        <v>#NAME?</v>
      </c>
      <c r="T198" s="27" t="e">
        <f ca="1">($E$61*(1+AVERAGE($C$56:$C$60))^($F198-T$114+1))*'Total CH4 prod CO2 Inj'!P88+($F$61*(1+AVERAGE($D$56:$D$60))^($F198-T$114+1))*'Total CH4 prod CO2 Inj'!AG88-'Inj sep cost'!P88-'Inj sep cost'!AG88</f>
        <v>#NAME?</v>
      </c>
      <c r="U198" s="27" t="e">
        <f ca="1">($E$62*(1+AVERAGE($C$56:$C$60))^($F198-U$114+1))*'Total CH4 prod CO2 Inj'!Q88+($F$62*(1+AVERAGE($D$56:$D$60))^($F198-U$114+1))*'Total CH4 prod CO2 Inj'!AH88-'Inj sep cost'!Q88-'Inj sep cost'!AH88</f>
        <v>#NAME?</v>
      </c>
    </row>
    <row r="199" spans="6:21" x14ac:dyDescent="0.45">
      <c r="F199">
        <v>85</v>
      </c>
      <c r="G199" s="27" t="e">
        <f ca="1">($E$48*(1+AVERAGE($C$43:$C$47))^($F199-G$114+1))*'Total CH4 prod CO2 Inj'!C89+($F$48*(1+AVERAGE($D$43:$D$47))^($F199-G$114+1))*'Total CH4 prod CO2 Inj'!T89-'Inj sep cost'!C89-'Inj sep cost'!T89</f>
        <v>#NAME?</v>
      </c>
      <c r="H199" s="27" t="e">
        <f ca="1">($E$49*(1+AVERAGE($C$44:$C$48))^($F199-H$114+1))*'Total CH4 prod CO2 Inj'!D89+($F$49*(1+AVERAGE($D$44:$D$48))^($F199-H$114+1))*'Total CH4 prod CO2 Inj'!U89-'Inj sep cost'!D89-'Inj sep cost'!U89</f>
        <v>#NAME?</v>
      </c>
      <c r="I199" s="27" t="e">
        <f ca="1">($E$50*(1+AVERAGE($C$45:$C$49))^($F199-I$114+1))*'Total CH4 prod CO2 Inj'!E89+($F$50*(1+AVERAGE($D$45:$D$49))^($F199-I$114+1))*'Total CH4 prod CO2 Inj'!V89-'Inj sep cost'!E89-'Inj sep cost'!V89</f>
        <v>#NAME?</v>
      </c>
      <c r="J199" s="27" t="e">
        <f ca="1">($E$51*(1+AVERAGE($C$46:$C$50))^($F199-J$114+1))*'Total CH4 prod CO2 Inj'!F89+($F$51*(1+AVERAGE($D$46:$D$50))^($F199-J$114+1))*'Total CH4 prod CO2 Inj'!W89-'Inj sep cost'!F89-'Inj sep cost'!W89</f>
        <v>#NAME?</v>
      </c>
      <c r="K199" s="27" t="e">
        <f ca="1">($E$52*(1+AVERAGE($C$47:$C$51))^($F199-K$114+1))*'Total CH4 prod CO2 Inj'!G89+($F$52*(1+AVERAGE($D$47:$D$51))^($F199-K$114+1))*'Total CH4 prod CO2 Inj'!X89-'Inj sep cost'!G89-'Inj sep cost'!X89</f>
        <v>#NAME?</v>
      </c>
      <c r="L199" s="27" t="e">
        <f ca="1">($E$53*(1+AVERAGE($C$48:$C$52))^($F199-L$114+1))*'Total CH4 prod CO2 Inj'!H89+($F$53*(1+AVERAGE($D$48:$D$52))^($F199-L$114+1))*'Total CH4 prod CO2 Inj'!Y89-'Inj sep cost'!H89-'Inj sep cost'!Y89</f>
        <v>#NAME?</v>
      </c>
      <c r="M199" s="27" t="e">
        <f ca="1">($E$54*(1+AVERAGE($C$49:$C$53))^($F199-M$114+1))*'Total CH4 prod CO2 Inj'!I89+($F$54*(1+AVERAGE($D$49:$D$53))^($F199-M$114+1))*'Total CH4 prod CO2 Inj'!Z89-'Inj sep cost'!I89-'Inj sep cost'!Z89</f>
        <v>#NAME?</v>
      </c>
      <c r="N199" s="27" t="e">
        <f ca="1">($E$55*(1+AVERAGE($C$50:$C$54))^($F199-N$114+1))*'Total CH4 prod CO2 Inj'!J89+($F$55*(1+AVERAGE($D$50:$D$54))^($F199-N$114+1))*'Total CH4 prod CO2 Inj'!AA89-'Inj sep cost'!J89-'Inj sep cost'!AA89</f>
        <v>#NAME?</v>
      </c>
      <c r="O199" s="27" t="e">
        <f ca="1">($E$56*(1+AVERAGE($C$51:$C$55))^($F199-O$114+1))*'Total CH4 prod CO2 Inj'!K89+($F$56*(1+AVERAGE($D$51:$D$55))^($F199-O$114+1))*'Total CH4 prod CO2 Inj'!AB89-'Inj sep cost'!K89-'Inj sep cost'!AB89</f>
        <v>#NAME?</v>
      </c>
      <c r="P199" s="27" t="e">
        <f ca="1">($E$57*(1+AVERAGE($C$52:$C$56))^($F199-P$114+1))*'Total CH4 prod CO2 Inj'!L89+($F$57*(1+AVERAGE($D$52:$D$56))^($F199-P$114+1))*'Total CH4 prod CO2 Inj'!AC89-'Inj sep cost'!L89-'Inj sep cost'!AC89</f>
        <v>#NAME?</v>
      </c>
      <c r="Q199" s="27" t="e">
        <f ca="1">($E$58*(1+AVERAGE($C$53:$C$57))^($F199-Q$114+1))*'Total CH4 prod CO2 Inj'!M89+($F$58*(1+AVERAGE($D$53:$D$57))^($F199-Q$114+1))*'Total CH4 prod CO2 Inj'!AD89-'Inj sep cost'!M89-'Inj sep cost'!AD89</f>
        <v>#NAME?</v>
      </c>
      <c r="R199" s="27" t="e">
        <f ca="1">($E$59*(1+AVERAGE($C$54:$C$58))^($F199-R$114+1))*'Total CH4 prod CO2 Inj'!N89+($F$59*(1+AVERAGE($D$54:$D$58))^($F199-R$114+1))*'Total CH4 prod CO2 Inj'!AE89-'Inj sep cost'!N89-'Inj sep cost'!AE89</f>
        <v>#NAME?</v>
      </c>
      <c r="S199" s="27" t="e">
        <f ca="1">($E$60*(1+AVERAGE($C$55:$C$59))^($F199-S$114+1))*'Total CH4 prod CO2 Inj'!O89+($F$60*(1+AVERAGE($D$55:$D$59))^($F199-S$114+1))*'Total CH4 prod CO2 Inj'!AF89-'Inj sep cost'!O89-'Inj sep cost'!AF89</f>
        <v>#NAME?</v>
      </c>
      <c r="T199" s="27" t="e">
        <f ca="1">($E$61*(1+AVERAGE($C$56:$C$60))^($F199-T$114+1))*'Total CH4 prod CO2 Inj'!P89+($F$61*(1+AVERAGE($D$56:$D$60))^($F199-T$114+1))*'Total CH4 prod CO2 Inj'!AG89-'Inj sep cost'!P89-'Inj sep cost'!AG89</f>
        <v>#NAME?</v>
      </c>
      <c r="U199" s="27" t="e">
        <f ca="1">($E$62*(1+AVERAGE($C$56:$C$60))^($F199-U$114+1))*'Total CH4 prod CO2 Inj'!Q89+($F$62*(1+AVERAGE($D$56:$D$60))^($F199-U$114+1))*'Total CH4 prod CO2 Inj'!AH89-'Inj sep cost'!Q89-'Inj sep cost'!AH89</f>
        <v>#NAME?</v>
      </c>
    </row>
    <row r="200" spans="6:21" x14ac:dyDescent="0.45">
      <c r="F200">
        <v>86</v>
      </c>
      <c r="G200" s="27" t="e">
        <f ca="1">($E$48*(1+AVERAGE($C$43:$C$47))^($F200-G$114+1))*'Total CH4 prod CO2 Inj'!C90+($F$48*(1+AVERAGE($D$43:$D$47))^($F200-G$114+1))*'Total CH4 prod CO2 Inj'!T90-'Inj sep cost'!C90-'Inj sep cost'!T90</f>
        <v>#NAME?</v>
      </c>
      <c r="H200" s="27" t="e">
        <f ca="1">($E$49*(1+AVERAGE($C$44:$C$48))^($F200-H$114+1))*'Total CH4 prod CO2 Inj'!D90+($F$49*(1+AVERAGE($D$44:$D$48))^($F200-H$114+1))*'Total CH4 prod CO2 Inj'!U90-'Inj sep cost'!D90-'Inj sep cost'!U90</f>
        <v>#NAME?</v>
      </c>
      <c r="I200" s="27" t="e">
        <f ca="1">($E$50*(1+AVERAGE($C$45:$C$49))^($F200-I$114+1))*'Total CH4 prod CO2 Inj'!E90+($F$50*(1+AVERAGE($D$45:$D$49))^($F200-I$114+1))*'Total CH4 prod CO2 Inj'!V90-'Inj sep cost'!E90-'Inj sep cost'!V90</f>
        <v>#NAME?</v>
      </c>
      <c r="J200" s="27" t="e">
        <f ca="1">($E$51*(1+AVERAGE($C$46:$C$50))^($F200-J$114+1))*'Total CH4 prod CO2 Inj'!F90+($F$51*(1+AVERAGE($D$46:$D$50))^($F200-J$114+1))*'Total CH4 prod CO2 Inj'!W90-'Inj sep cost'!F90-'Inj sep cost'!W90</f>
        <v>#NAME?</v>
      </c>
      <c r="K200" s="27" t="e">
        <f ca="1">($E$52*(1+AVERAGE($C$47:$C$51))^($F200-K$114+1))*'Total CH4 prod CO2 Inj'!G90+($F$52*(1+AVERAGE($D$47:$D$51))^($F200-K$114+1))*'Total CH4 prod CO2 Inj'!X90-'Inj sep cost'!G90-'Inj sep cost'!X90</f>
        <v>#NAME?</v>
      </c>
      <c r="L200" s="27" t="e">
        <f ca="1">($E$53*(1+AVERAGE($C$48:$C$52))^($F200-L$114+1))*'Total CH4 prod CO2 Inj'!H90+($F$53*(1+AVERAGE($D$48:$D$52))^($F200-L$114+1))*'Total CH4 prod CO2 Inj'!Y90-'Inj sep cost'!H90-'Inj sep cost'!Y90</f>
        <v>#NAME?</v>
      </c>
      <c r="M200" s="27" t="e">
        <f ca="1">($E$54*(1+AVERAGE($C$49:$C$53))^($F200-M$114+1))*'Total CH4 prod CO2 Inj'!I90+($F$54*(1+AVERAGE($D$49:$D$53))^($F200-M$114+1))*'Total CH4 prod CO2 Inj'!Z90-'Inj sep cost'!I90-'Inj sep cost'!Z90</f>
        <v>#NAME?</v>
      </c>
      <c r="N200" s="27" t="e">
        <f ca="1">($E$55*(1+AVERAGE($C$50:$C$54))^($F200-N$114+1))*'Total CH4 prod CO2 Inj'!J90+($F$55*(1+AVERAGE($D$50:$D$54))^($F200-N$114+1))*'Total CH4 prod CO2 Inj'!AA90-'Inj sep cost'!J90-'Inj sep cost'!AA90</f>
        <v>#NAME?</v>
      </c>
      <c r="O200" s="27" t="e">
        <f ca="1">($E$56*(1+AVERAGE($C$51:$C$55))^($F200-O$114+1))*'Total CH4 prod CO2 Inj'!K90+($F$56*(1+AVERAGE($D$51:$D$55))^($F200-O$114+1))*'Total CH4 prod CO2 Inj'!AB90-'Inj sep cost'!K90-'Inj sep cost'!AB90</f>
        <v>#NAME?</v>
      </c>
      <c r="P200" s="27" t="e">
        <f ca="1">($E$57*(1+AVERAGE($C$52:$C$56))^($F200-P$114+1))*'Total CH4 prod CO2 Inj'!L90+($F$57*(1+AVERAGE($D$52:$D$56))^($F200-P$114+1))*'Total CH4 prod CO2 Inj'!AC90-'Inj sep cost'!L90-'Inj sep cost'!AC90</f>
        <v>#NAME?</v>
      </c>
      <c r="Q200" s="27" t="e">
        <f ca="1">($E$58*(1+AVERAGE($C$53:$C$57))^($F200-Q$114+1))*'Total CH4 prod CO2 Inj'!M90+($F$58*(1+AVERAGE($D$53:$D$57))^($F200-Q$114+1))*'Total CH4 prod CO2 Inj'!AD90-'Inj sep cost'!M90-'Inj sep cost'!AD90</f>
        <v>#NAME?</v>
      </c>
      <c r="R200" s="27" t="e">
        <f ca="1">($E$59*(1+AVERAGE($C$54:$C$58))^($F200-R$114+1))*'Total CH4 prod CO2 Inj'!N90+($F$59*(1+AVERAGE($D$54:$D$58))^($F200-R$114+1))*'Total CH4 prod CO2 Inj'!AE90-'Inj sep cost'!N90-'Inj sep cost'!AE90</f>
        <v>#NAME?</v>
      </c>
      <c r="S200" s="27" t="e">
        <f ca="1">($E$60*(1+AVERAGE($C$55:$C$59))^($F200-S$114+1))*'Total CH4 prod CO2 Inj'!O90+($F$60*(1+AVERAGE($D$55:$D$59))^($F200-S$114+1))*'Total CH4 prod CO2 Inj'!AF90-'Inj sep cost'!O90-'Inj sep cost'!AF90</f>
        <v>#NAME?</v>
      </c>
      <c r="T200" s="27" t="e">
        <f ca="1">($E$61*(1+AVERAGE($C$56:$C$60))^($F200-T$114+1))*'Total CH4 prod CO2 Inj'!P90+($F$61*(1+AVERAGE($D$56:$D$60))^($F200-T$114+1))*'Total CH4 prod CO2 Inj'!AG90-'Inj sep cost'!P90-'Inj sep cost'!AG90</f>
        <v>#NAME?</v>
      </c>
      <c r="U200" s="27" t="e">
        <f ca="1">($E$62*(1+AVERAGE($C$56:$C$60))^($F200-U$114+1))*'Total CH4 prod CO2 Inj'!Q90+($F$62*(1+AVERAGE($D$56:$D$60))^($F200-U$114+1))*'Total CH4 prod CO2 Inj'!AH90-'Inj sep cost'!Q90-'Inj sep cost'!AH90</f>
        <v>#NAME?</v>
      </c>
    </row>
    <row r="201" spans="6:21" x14ac:dyDescent="0.45">
      <c r="F201">
        <v>87</v>
      </c>
      <c r="G201" s="27" t="e">
        <f ca="1">($E$48*(1+AVERAGE($C$43:$C$47))^($F201-G$114+1))*'Total CH4 prod CO2 Inj'!C91+($F$48*(1+AVERAGE($D$43:$D$47))^($F201-G$114+1))*'Total CH4 prod CO2 Inj'!T91-'Inj sep cost'!C91-'Inj sep cost'!T91</f>
        <v>#NAME?</v>
      </c>
      <c r="H201" s="27" t="e">
        <f ca="1">($E$49*(1+AVERAGE($C$44:$C$48))^($F201-H$114+1))*'Total CH4 prod CO2 Inj'!D91+($F$49*(1+AVERAGE($D$44:$D$48))^($F201-H$114+1))*'Total CH4 prod CO2 Inj'!U91-'Inj sep cost'!D91-'Inj sep cost'!U91</f>
        <v>#NAME?</v>
      </c>
      <c r="I201" s="27" t="e">
        <f ca="1">($E$50*(1+AVERAGE($C$45:$C$49))^($F201-I$114+1))*'Total CH4 prod CO2 Inj'!E91+($F$50*(1+AVERAGE($D$45:$D$49))^($F201-I$114+1))*'Total CH4 prod CO2 Inj'!V91-'Inj sep cost'!E91-'Inj sep cost'!V91</f>
        <v>#NAME?</v>
      </c>
      <c r="J201" s="27" t="e">
        <f ca="1">($E$51*(1+AVERAGE($C$46:$C$50))^($F201-J$114+1))*'Total CH4 prod CO2 Inj'!F91+($F$51*(1+AVERAGE($D$46:$D$50))^($F201-J$114+1))*'Total CH4 prod CO2 Inj'!W91-'Inj sep cost'!F91-'Inj sep cost'!W91</f>
        <v>#NAME?</v>
      </c>
      <c r="K201" s="27" t="e">
        <f ca="1">($E$52*(1+AVERAGE($C$47:$C$51))^($F201-K$114+1))*'Total CH4 prod CO2 Inj'!G91+($F$52*(1+AVERAGE($D$47:$D$51))^($F201-K$114+1))*'Total CH4 prod CO2 Inj'!X91-'Inj sep cost'!G91-'Inj sep cost'!X91</f>
        <v>#NAME?</v>
      </c>
      <c r="L201" s="27" t="e">
        <f ca="1">($E$53*(1+AVERAGE($C$48:$C$52))^($F201-L$114+1))*'Total CH4 prod CO2 Inj'!H91+($F$53*(1+AVERAGE($D$48:$D$52))^($F201-L$114+1))*'Total CH4 prod CO2 Inj'!Y91-'Inj sep cost'!H91-'Inj sep cost'!Y91</f>
        <v>#NAME?</v>
      </c>
      <c r="M201" s="27" t="e">
        <f ca="1">($E$54*(1+AVERAGE($C$49:$C$53))^($F201-M$114+1))*'Total CH4 prod CO2 Inj'!I91+($F$54*(1+AVERAGE($D$49:$D$53))^($F201-M$114+1))*'Total CH4 prod CO2 Inj'!Z91-'Inj sep cost'!I91-'Inj sep cost'!Z91</f>
        <v>#NAME?</v>
      </c>
      <c r="N201" s="27" t="e">
        <f ca="1">($E$55*(1+AVERAGE($C$50:$C$54))^($F201-N$114+1))*'Total CH4 prod CO2 Inj'!J91+($F$55*(1+AVERAGE($D$50:$D$54))^($F201-N$114+1))*'Total CH4 prod CO2 Inj'!AA91-'Inj sep cost'!J91-'Inj sep cost'!AA91</f>
        <v>#NAME?</v>
      </c>
      <c r="O201" s="27" t="e">
        <f ca="1">($E$56*(1+AVERAGE($C$51:$C$55))^($F201-O$114+1))*'Total CH4 prod CO2 Inj'!K91+($F$56*(1+AVERAGE($D$51:$D$55))^($F201-O$114+1))*'Total CH4 prod CO2 Inj'!AB91-'Inj sep cost'!K91-'Inj sep cost'!AB91</f>
        <v>#NAME?</v>
      </c>
      <c r="P201" s="27" t="e">
        <f ca="1">($E$57*(1+AVERAGE($C$52:$C$56))^($F201-P$114+1))*'Total CH4 prod CO2 Inj'!L91+($F$57*(1+AVERAGE($D$52:$D$56))^($F201-P$114+1))*'Total CH4 prod CO2 Inj'!AC91-'Inj sep cost'!L91-'Inj sep cost'!AC91</f>
        <v>#NAME?</v>
      </c>
      <c r="Q201" s="27" t="e">
        <f ca="1">($E$58*(1+AVERAGE($C$53:$C$57))^($F201-Q$114+1))*'Total CH4 prod CO2 Inj'!M91+($F$58*(1+AVERAGE($D$53:$D$57))^($F201-Q$114+1))*'Total CH4 prod CO2 Inj'!AD91-'Inj sep cost'!M91-'Inj sep cost'!AD91</f>
        <v>#NAME?</v>
      </c>
      <c r="R201" s="27" t="e">
        <f ca="1">($E$59*(1+AVERAGE($C$54:$C$58))^($F201-R$114+1))*'Total CH4 prod CO2 Inj'!N91+($F$59*(1+AVERAGE($D$54:$D$58))^($F201-R$114+1))*'Total CH4 prod CO2 Inj'!AE91-'Inj sep cost'!N91-'Inj sep cost'!AE91</f>
        <v>#NAME?</v>
      </c>
      <c r="S201" s="27" t="e">
        <f ca="1">($E$60*(1+AVERAGE($C$55:$C$59))^($F201-S$114+1))*'Total CH4 prod CO2 Inj'!O91+($F$60*(1+AVERAGE($D$55:$D$59))^($F201-S$114+1))*'Total CH4 prod CO2 Inj'!AF91-'Inj sep cost'!O91-'Inj sep cost'!AF91</f>
        <v>#NAME?</v>
      </c>
      <c r="T201" s="27" t="e">
        <f ca="1">($E$61*(1+AVERAGE($C$56:$C$60))^($F201-T$114+1))*'Total CH4 prod CO2 Inj'!P91+($F$61*(1+AVERAGE($D$56:$D$60))^($F201-T$114+1))*'Total CH4 prod CO2 Inj'!AG91-'Inj sep cost'!P91-'Inj sep cost'!AG91</f>
        <v>#NAME?</v>
      </c>
      <c r="U201" s="27" t="e">
        <f ca="1">($E$62*(1+AVERAGE($C$56:$C$60))^($F201-U$114+1))*'Total CH4 prod CO2 Inj'!Q91+($F$62*(1+AVERAGE($D$56:$D$60))^($F201-U$114+1))*'Total CH4 prod CO2 Inj'!AH91-'Inj sep cost'!Q91-'Inj sep cost'!AH91</f>
        <v>#NAME?</v>
      </c>
    </row>
    <row r="202" spans="6:21" x14ac:dyDescent="0.45">
      <c r="F202">
        <v>88</v>
      </c>
      <c r="G202" s="27" t="e">
        <f ca="1">($E$48*(1+AVERAGE($C$43:$C$47))^($F202-G$114+1))*'Total CH4 prod CO2 Inj'!C92+($F$48*(1+AVERAGE($D$43:$D$47))^($F202-G$114+1))*'Total CH4 prod CO2 Inj'!T92-'Inj sep cost'!C92-'Inj sep cost'!T92</f>
        <v>#NAME?</v>
      </c>
      <c r="H202" s="27" t="e">
        <f ca="1">($E$49*(1+AVERAGE($C$44:$C$48))^($F202-H$114+1))*'Total CH4 prod CO2 Inj'!D92+($F$49*(1+AVERAGE($D$44:$D$48))^($F202-H$114+1))*'Total CH4 prod CO2 Inj'!U92-'Inj sep cost'!D92-'Inj sep cost'!U92</f>
        <v>#NAME?</v>
      </c>
      <c r="I202" s="27" t="e">
        <f ca="1">($E$50*(1+AVERAGE($C$45:$C$49))^($F202-I$114+1))*'Total CH4 prod CO2 Inj'!E92+($F$50*(1+AVERAGE($D$45:$D$49))^($F202-I$114+1))*'Total CH4 prod CO2 Inj'!V92-'Inj sep cost'!E92-'Inj sep cost'!V92</f>
        <v>#NAME?</v>
      </c>
      <c r="J202" s="27" t="e">
        <f ca="1">($E$51*(1+AVERAGE($C$46:$C$50))^($F202-J$114+1))*'Total CH4 prod CO2 Inj'!F92+($F$51*(1+AVERAGE($D$46:$D$50))^($F202-J$114+1))*'Total CH4 prod CO2 Inj'!W92-'Inj sep cost'!F92-'Inj sep cost'!W92</f>
        <v>#NAME?</v>
      </c>
      <c r="K202" s="27" t="e">
        <f ca="1">($E$52*(1+AVERAGE($C$47:$C$51))^($F202-K$114+1))*'Total CH4 prod CO2 Inj'!G92+($F$52*(1+AVERAGE($D$47:$D$51))^($F202-K$114+1))*'Total CH4 prod CO2 Inj'!X92-'Inj sep cost'!G92-'Inj sep cost'!X92</f>
        <v>#NAME?</v>
      </c>
      <c r="L202" s="27" t="e">
        <f ca="1">($E$53*(1+AVERAGE($C$48:$C$52))^($F202-L$114+1))*'Total CH4 prod CO2 Inj'!H92+($F$53*(1+AVERAGE($D$48:$D$52))^($F202-L$114+1))*'Total CH4 prod CO2 Inj'!Y92-'Inj sep cost'!H92-'Inj sep cost'!Y92</f>
        <v>#NAME?</v>
      </c>
      <c r="M202" s="27" t="e">
        <f ca="1">($E$54*(1+AVERAGE($C$49:$C$53))^($F202-M$114+1))*'Total CH4 prod CO2 Inj'!I92+($F$54*(1+AVERAGE($D$49:$D$53))^($F202-M$114+1))*'Total CH4 prod CO2 Inj'!Z92-'Inj sep cost'!I92-'Inj sep cost'!Z92</f>
        <v>#NAME?</v>
      </c>
      <c r="N202" s="27" t="e">
        <f ca="1">($E$55*(1+AVERAGE($C$50:$C$54))^($F202-N$114+1))*'Total CH4 prod CO2 Inj'!J92+($F$55*(1+AVERAGE($D$50:$D$54))^($F202-N$114+1))*'Total CH4 prod CO2 Inj'!AA92-'Inj sep cost'!J92-'Inj sep cost'!AA92</f>
        <v>#NAME?</v>
      </c>
      <c r="O202" s="27" t="e">
        <f ca="1">($E$56*(1+AVERAGE($C$51:$C$55))^($F202-O$114+1))*'Total CH4 prod CO2 Inj'!K92+($F$56*(1+AVERAGE($D$51:$D$55))^($F202-O$114+1))*'Total CH4 prod CO2 Inj'!AB92-'Inj sep cost'!K92-'Inj sep cost'!AB92</f>
        <v>#NAME?</v>
      </c>
      <c r="P202" s="27" t="e">
        <f ca="1">($E$57*(1+AVERAGE($C$52:$C$56))^($F202-P$114+1))*'Total CH4 prod CO2 Inj'!L92+($F$57*(1+AVERAGE($D$52:$D$56))^($F202-P$114+1))*'Total CH4 prod CO2 Inj'!AC92-'Inj sep cost'!L92-'Inj sep cost'!AC92</f>
        <v>#NAME?</v>
      </c>
      <c r="Q202" s="27" t="e">
        <f ca="1">($E$58*(1+AVERAGE($C$53:$C$57))^($F202-Q$114+1))*'Total CH4 prod CO2 Inj'!M92+($F$58*(1+AVERAGE($D$53:$D$57))^($F202-Q$114+1))*'Total CH4 prod CO2 Inj'!AD92-'Inj sep cost'!M92-'Inj sep cost'!AD92</f>
        <v>#NAME?</v>
      </c>
      <c r="R202" s="27" t="e">
        <f ca="1">($E$59*(1+AVERAGE($C$54:$C$58))^($F202-R$114+1))*'Total CH4 prod CO2 Inj'!N92+($F$59*(1+AVERAGE($D$54:$D$58))^($F202-R$114+1))*'Total CH4 prod CO2 Inj'!AE92-'Inj sep cost'!N92-'Inj sep cost'!AE92</f>
        <v>#NAME?</v>
      </c>
      <c r="S202" s="27" t="e">
        <f ca="1">($E$60*(1+AVERAGE($C$55:$C$59))^($F202-S$114+1))*'Total CH4 prod CO2 Inj'!O92+($F$60*(1+AVERAGE($D$55:$D$59))^($F202-S$114+1))*'Total CH4 prod CO2 Inj'!AF92-'Inj sep cost'!O92-'Inj sep cost'!AF92</f>
        <v>#NAME?</v>
      </c>
      <c r="T202" s="27" t="e">
        <f ca="1">($E$61*(1+AVERAGE($C$56:$C$60))^($F202-T$114+1))*'Total CH4 prod CO2 Inj'!P92+($F$61*(1+AVERAGE($D$56:$D$60))^($F202-T$114+1))*'Total CH4 prod CO2 Inj'!AG92-'Inj sep cost'!P92-'Inj sep cost'!AG92</f>
        <v>#NAME?</v>
      </c>
      <c r="U202" s="27" t="e">
        <f ca="1">($E$62*(1+AVERAGE($C$56:$C$60))^($F202-U$114+1))*'Total CH4 prod CO2 Inj'!Q92+($F$62*(1+AVERAGE($D$56:$D$60))^($F202-U$114+1))*'Total CH4 prod CO2 Inj'!AH92-'Inj sep cost'!Q92-'Inj sep cost'!AH92</f>
        <v>#NAME?</v>
      </c>
    </row>
    <row r="203" spans="6:21" x14ac:dyDescent="0.45">
      <c r="F203">
        <v>89</v>
      </c>
      <c r="G203" s="27" t="e">
        <f ca="1">($E$48*(1+AVERAGE($C$43:$C$47))^($F203-G$114+1))*'Total CH4 prod CO2 Inj'!C93+($F$48*(1+AVERAGE($D$43:$D$47))^($F203-G$114+1))*'Total CH4 prod CO2 Inj'!T93-'Inj sep cost'!C93-'Inj sep cost'!T93</f>
        <v>#NAME?</v>
      </c>
      <c r="H203" s="27" t="e">
        <f ca="1">($E$49*(1+AVERAGE($C$44:$C$48))^($F203-H$114+1))*'Total CH4 prod CO2 Inj'!D93+($F$49*(1+AVERAGE($D$44:$D$48))^($F203-H$114+1))*'Total CH4 prod CO2 Inj'!U93-'Inj sep cost'!D93-'Inj sep cost'!U93</f>
        <v>#NAME?</v>
      </c>
      <c r="I203" s="27" t="e">
        <f ca="1">($E$50*(1+AVERAGE($C$45:$C$49))^($F203-I$114+1))*'Total CH4 prod CO2 Inj'!E93+($F$50*(1+AVERAGE($D$45:$D$49))^($F203-I$114+1))*'Total CH4 prod CO2 Inj'!V93-'Inj sep cost'!E93-'Inj sep cost'!V93</f>
        <v>#NAME?</v>
      </c>
      <c r="J203" s="27" t="e">
        <f ca="1">($E$51*(1+AVERAGE($C$46:$C$50))^($F203-J$114+1))*'Total CH4 prod CO2 Inj'!F93+($F$51*(1+AVERAGE($D$46:$D$50))^($F203-J$114+1))*'Total CH4 prod CO2 Inj'!W93-'Inj sep cost'!F93-'Inj sep cost'!W93</f>
        <v>#NAME?</v>
      </c>
      <c r="K203" s="27" t="e">
        <f ca="1">($E$52*(1+AVERAGE($C$47:$C$51))^($F203-K$114+1))*'Total CH4 prod CO2 Inj'!G93+($F$52*(1+AVERAGE($D$47:$D$51))^($F203-K$114+1))*'Total CH4 prod CO2 Inj'!X93-'Inj sep cost'!G93-'Inj sep cost'!X93</f>
        <v>#NAME?</v>
      </c>
      <c r="L203" s="27" t="e">
        <f ca="1">($E$53*(1+AVERAGE($C$48:$C$52))^($F203-L$114+1))*'Total CH4 prod CO2 Inj'!H93+($F$53*(1+AVERAGE($D$48:$D$52))^($F203-L$114+1))*'Total CH4 prod CO2 Inj'!Y93-'Inj sep cost'!H93-'Inj sep cost'!Y93</f>
        <v>#NAME?</v>
      </c>
      <c r="M203" s="27" t="e">
        <f ca="1">($E$54*(1+AVERAGE($C$49:$C$53))^($F203-M$114+1))*'Total CH4 prod CO2 Inj'!I93+($F$54*(1+AVERAGE($D$49:$D$53))^($F203-M$114+1))*'Total CH4 prod CO2 Inj'!Z93-'Inj sep cost'!I93-'Inj sep cost'!Z93</f>
        <v>#NAME?</v>
      </c>
      <c r="N203" s="27" t="e">
        <f ca="1">($E$55*(1+AVERAGE($C$50:$C$54))^($F203-N$114+1))*'Total CH4 prod CO2 Inj'!J93+($F$55*(1+AVERAGE($D$50:$D$54))^($F203-N$114+1))*'Total CH4 prod CO2 Inj'!AA93-'Inj sep cost'!J93-'Inj sep cost'!AA93</f>
        <v>#NAME?</v>
      </c>
      <c r="O203" s="27" t="e">
        <f ca="1">($E$56*(1+AVERAGE($C$51:$C$55))^($F203-O$114+1))*'Total CH4 prod CO2 Inj'!K93+($F$56*(1+AVERAGE($D$51:$D$55))^($F203-O$114+1))*'Total CH4 prod CO2 Inj'!AB93-'Inj sep cost'!K93-'Inj sep cost'!AB93</f>
        <v>#NAME?</v>
      </c>
      <c r="P203" s="27" t="e">
        <f ca="1">($E$57*(1+AVERAGE($C$52:$C$56))^($F203-P$114+1))*'Total CH4 prod CO2 Inj'!L93+($F$57*(1+AVERAGE($D$52:$D$56))^($F203-P$114+1))*'Total CH4 prod CO2 Inj'!AC93-'Inj sep cost'!L93-'Inj sep cost'!AC93</f>
        <v>#NAME?</v>
      </c>
      <c r="Q203" s="27" t="e">
        <f ca="1">($E$58*(1+AVERAGE($C$53:$C$57))^($F203-Q$114+1))*'Total CH4 prod CO2 Inj'!M93+($F$58*(1+AVERAGE($D$53:$D$57))^($F203-Q$114+1))*'Total CH4 prod CO2 Inj'!AD93-'Inj sep cost'!M93-'Inj sep cost'!AD93</f>
        <v>#NAME?</v>
      </c>
      <c r="R203" s="27" t="e">
        <f ca="1">($E$59*(1+AVERAGE($C$54:$C$58))^($F203-R$114+1))*'Total CH4 prod CO2 Inj'!N93+($F$59*(1+AVERAGE($D$54:$D$58))^($F203-R$114+1))*'Total CH4 prod CO2 Inj'!AE93-'Inj sep cost'!N93-'Inj sep cost'!AE93</f>
        <v>#NAME?</v>
      </c>
      <c r="S203" s="27" t="e">
        <f ca="1">($E$60*(1+AVERAGE($C$55:$C$59))^($F203-S$114+1))*'Total CH4 prod CO2 Inj'!O93+($F$60*(1+AVERAGE($D$55:$D$59))^($F203-S$114+1))*'Total CH4 prod CO2 Inj'!AF93-'Inj sep cost'!O93-'Inj sep cost'!AF93</f>
        <v>#NAME?</v>
      </c>
      <c r="T203" s="27" t="e">
        <f ca="1">($E$61*(1+AVERAGE($C$56:$C$60))^($F203-T$114+1))*'Total CH4 prod CO2 Inj'!P93+($F$61*(1+AVERAGE($D$56:$D$60))^($F203-T$114+1))*'Total CH4 prod CO2 Inj'!AG93-'Inj sep cost'!P93-'Inj sep cost'!AG93</f>
        <v>#NAME?</v>
      </c>
      <c r="U203" s="27" t="e">
        <f ca="1">($E$62*(1+AVERAGE($C$56:$C$60))^($F203-U$114+1))*'Total CH4 prod CO2 Inj'!Q93+($F$62*(1+AVERAGE($D$56:$D$60))^($F203-U$114+1))*'Total CH4 prod CO2 Inj'!AH93-'Inj sep cost'!Q93-'Inj sep cost'!AH93</f>
        <v>#NAME?</v>
      </c>
    </row>
    <row r="204" spans="6:21" x14ac:dyDescent="0.45">
      <c r="F204">
        <v>90</v>
      </c>
      <c r="G204" s="27" t="e">
        <f ca="1">($E$48*(1+AVERAGE($C$43:$C$47))^($F204-G$114+1))*'Total CH4 prod CO2 Inj'!C94+($F$48*(1+AVERAGE($D$43:$D$47))^($F204-G$114+1))*'Total CH4 prod CO2 Inj'!T94-'Inj sep cost'!C94-'Inj sep cost'!T94</f>
        <v>#NAME?</v>
      </c>
      <c r="H204" s="27" t="e">
        <f ca="1">($E$49*(1+AVERAGE($C$44:$C$48))^($F204-H$114+1))*'Total CH4 prod CO2 Inj'!D94+($F$49*(1+AVERAGE($D$44:$D$48))^($F204-H$114+1))*'Total CH4 prod CO2 Inj'!U94-'Inj sep cost'!D94-'Inj sep cost'!U94</f>
        <v>#NAME?</v>
      </c>
      <c r="I204" s="27" t="e">
        <f ca="1">($E$50*(1+AVERAGE($C$45:$C$49))^($F204-I$114+1))*'Total CH4 prod CO2 Inj'!E94+($F$50*(1+AVERAGE($D$45:$D$49))^($F204-I$114+1))*'Total CH4 prod CO2 Inj'!V94-'Inj sep cost'!E94-'Inj sep cost'!V94</f>
        <v>#NAME?</v>
      </c>
      <c r="J204" s="27" t="e">
        <f ca="1">($E$51*(1+AVERAGE($C$46:$C$50))^($F204-J$114+1))*'Total CH4 prod CO2 Inj'!F94+($F$51*(1+AVERAGE($D$46:$D$50))^($F204-J$114+1))*'Total CH4 prod CO2 Inj'!W94-'Inj sep cost'!F94-'Inj sep cost'!W94</f>
        <v>#NAME?</v>
      </c>
      <c r="K204" s="27" t="e">
        <f ca="1">($E$52*(1+AVERAGE($C$47:$C$51))^($F204-K$114+1))*'Total CH4 prod CO2 Inj'!G94+($F$52*(1+AVERAGE($D$47:$D$51))^($F204-K$114+1))*'Total CH4 prod CO2 Inj'!X94-'Inj sep cost'!G94-'Inj sep cost'!X94</f>
        <v>#NAME?</v>
      </c>
      <c r="L204" s="27" t="e">
        <f ca="1">($E$53*(1+AVERAGE($C$48:$C$52))^($F204-L$114+1))*'Total CH4 prod CO2 Inj'!H94+($F$53*(1+AVERAGE($D$48:$D$52))^($F204-L$114+1))*'Total CH4 prod CO2 Inj'!Y94-'Inj sep cost'!H94-'Inj sep cost'!Y94</f>
        <v>#NAME?</v>
      </c>
      <c r="M204" s="27" t="e">
        <f ca="1">($E$54*(1+AVERAGE($C$49:$C$53))^($F204-M$114+1))*'Total CH4 prod CO2 Inj'!I94+($F$54*(1+AVERAGE($D$49:$D$53))^($F204-M$114+1))*'Total CH4 prod CO2 Inj'!Z94-'Inj sep cost'!I94-'Inj sep cost'!Z94</f>
        <v>#NAME?</v>
      </c>
      <c r="N204" s="27" t="e">
        <f ca="1">($E$55*(1+AVERAGE($C$50:$C$54))^($F204-N$114+1))*'Total CH4 prod CO2 Inj'!J94+($F$55*(1+AVERAGE($D$50:$D$54))^($F204-N$114+1))*'Total CH4 prod CO2 Inj'!AA94-'Inj sep cost'!J94-'Inj sep cost'!AA94</f>
        <v>#NAME?</v>
      </c>
      <c r="O204" s="27" t="e">
        <f ca="1">($E$56*(1+AVERAGE($C$51:$C$55))^($F204-O$114+1))*'Total CH4 prod CO2 Inj'!K94+($F$56*(1+AVERAGE($D$51:$D$55))^($F204-O$114+1))*'Total CH4 prod CO2 Inj'!AB94-'Inj sep cost'!K94-'Inj sep cost'!AB94</f>
        <v>#NAME?</v>
      </c>
      <c r="P204" s="27" t="e">
        <f ca="1">($E$57*(1+AVERAGE($C$52:$C$56))^($F204-P$114+1))*'Total CH4 prod CO2 Inj'!L94+($F$57*(1+AVERAGE($D$52:$D$56))^($F204-P$114+1))*'Total CH4 prod CO2 Inj'!AC94-'Inj sep cost'!L94-'Inj sep cost'!AC94</f>
        <v>#NAME?</v>
      </c>
      <c r="Q204" s="27" t="e">
        <f ca="1">($E$58*(1+AVERAGE($C$53:$C$57))^($F204-Q$114+1))*'Total CH4 prod CO2 Inj'!M94+($F$58*(1+AVERAGE($D$53:$D$57))^($F204-Q$114+1))*'Total CH4 prod CO2 Inj'!AD94-'Inj sep cost'!M94-'Inj sep cost'!AD94</f>
        <v>#NAME?</v>
      </c>
      <c r="R204" s="27" t="e">
        <f ca="1">($E$59*(1+AVERAGE($C$54:$C$58))^($F204-R$114+1))*'Total CH4 prod CO2 Inj'!N94+($F$59*(1+AVERAGE($D$54:$D$58))^($F204-R$114+1))*'Total CH4 prod CO2 Inj'!AE94-'Inj sep cost'!N94-'Inj sep cost'!AE94</f>
        <v>#NAME?</v>
      </c>
      <c r="S204" s="27" t="e">
        <f ca="1">($E$60*(1+AVERAGE($C$55:$C$59))^($F204-S$114+1))*'Total CH4 prod CO2 Inj'!O94+($F$60*(1+AVERAGE($D$55:$D$59))^($F204-S$114+1))*'Total CH4 prod CO2 Inj'!AF94-'Inj sep cost'!O94-'Inj sep cost'!AF94</f>
        <v>#NAME?</v>
      </c>
      <c r="T204" s="27" t="e">
        <f ca="1">($E$61*(1+AVERAGE($C$56:$C$60))^($F204-T$114+1))*'Total CH4 prod CO2 Inj'!P94+($F$61*(1+AVERAGE($D$56:$D$60))^($F204-T$114+1))*'Total CH4 prod CO2 Inj'!AG94-'Inj sep cost'!P94-'Inj sep cost'!AG94</f>
        <v>#NAME?</v>
      </c>
      <c r="U204" s="27" t="e">
        <f ca="1">($E$62*(1+AVERAGE($C$56:$C$60))^($F204-U$114+1))*'Total CH4 prod CO2 Inj'!Q94+($F$62*(1+AVERAGE($D$56:$D$60))^($F204-U$114+1))*'Total CH4 prod CO2 Inj'!AH94-'Inj sep cost'!Q94-'Inj sep cost'!AH94</f>
        <v>#NAME?</v>
      </c>
    </row>
    <row r="205" spans="6:21" x14ac:dyDescent="0.45">
      <c r="F205">
        <v>91</v>
      </c>
      <c r="G205" s="27" t="e">
        <f ca="1">($E$48*(1+AVERAGE($C$43:$C$47))^($F205-G$114+1))*'Total CH4 prod CO2 Inj'!C95+($F$48*(1+AVERAGE($D$43:$D$47))^($F205-G$114+1))*'Total CH4 prod CO2 Inj'!T95-'Inj sep cost'!C95-'Inj sep cost'!T95</f>
        <v>#NAME?</v>
      </c>
      <c r="H205" s="27" t="e">
        <f ca="1">($E$49*(1+AVERAGE($C$44:$C$48))^($F205-H$114+1))*'Total CH4 prod CO2 Inj'!D95+($F$49*(1+AVERAGE($D$44:$D$48))^($F205-H$114+1))*'Total CH4 prod CO2 Inj'!U95-'Inj sep cost'!D95-'Inj sep cost'!U95</f>
        <v>#NAME?</v>
      </c>
      <c r="I205" s="27" t="e">
        <f ca="1">($E$50*(1+AVERAGE($C$45:$C$49))^($F205-I$114+1))*'Total CH4 prod CO2 Inj'!E95+($F$50*(1+AVERAGE($D$45:$D$49))^($F205-I$114+1))*'Total CH4 prod CO2 Inj'!V95-'Inj sep cost'!E95-'Inj sep cost'!V95</f>
        <v>#NAME?</v>
      </c>
      <c r="J205" s="27" t="e">
        <f ca="1">($E$51*(1+AVERAGE($C$46:$C$50))^($F205-J$114+1))*'Total CH4 prod CO2 Inj'!F95+($F$51*(1+AVERAGE($D$46:$D$50))^($F205-J$114+1))*'Total CH4 prod CO2 Inj'!W95-'Inj sep cost'!F95-'Inj sep cost'!W95</f>
        <v>#NAME?</v>
      </c>
      <c r="K205" s="27" t="e">
        <f ca="1">($E$52*(1+AVERAGE($C$47:$C$51))^($F205-K$114+1))*'Total CH4 prod CO2 Inj'!G95+($F$52*(1+AVERAGE($D$47:$D$51))^($F205-K$114+1))*'Total CH4 prod CO2 Inj'!X95-'Inj sep cost'!G95-'Inj sep cost'!X95</f>
        <v>#NAME?</v>
      </c>
      <c r="L205" s="27" t="e">
        <f ca="1">($E$53*(1+AVERAGE($C$48:$C$52))^($F205-L$114+1))*'Total CH4 prod CO2 Inj'!H95+($F$53*(1+AVERAGE($D$48:$D$52))^($F205-L$114+1))*'Total CH4 prod CO2 Inj'!Y95-'Inj sep cost'!H95-'Inj sep cost'!Y95</f>
        <v>#NAME?</v>
      </c>
      <c r="M205" s="27" t="e">
        <f ca="1">($E$54*(1+AVERAGE($C$49:$C$53))^($F205-M$114+1))*'Total CH4 prod CO2 Inj'!I95+($F$54*(1+AVERAGE($D$49:$D$53))^($F205-M$114+1))*'Total CH4 prod CO2 Inj'!Z95-'Inj sep cost'!I95-'Inj sep cost'!Z95</f>
        <v>#NAME?</v>
      </c>
      <c r="N205" s="27" t="e">
        <f ca="1">($E$55*(1+AVERAGE($C$50:$C$54))^($F205-N$114+1))*'Total CH4 prod CO2 Inj'!J95+($F$55*(1+AVERAGE($D$50:$D$54))^($F205-N$114+1))*'Total CH4 prod CO2 Inj'!AA95-'Inj sep cost'!J95-'Inj sep cost'!AA95</f>
        <v>#NAME?</v>
      </c>
      <c r="O205" s="27" t="e">
        <f ca="1">($E$56*(1+AVERAGE($C$51:$C$55))^($F205-O$114+1))*'Total CH4 prod CO2 Inj'!K95+($F$56*(1+AVERAGE($D$51:$D$55))^($F205-O$114+1))*'Total CH4 prod CO2 Inj'!AB95-'Inj sep cost'!K95-'Inj sep cost'!AB95</f>
        <v>#NAME?</v>
      </c>
      <c r="P205" s="27" t="e">
        <f ca="1">($E$57*(1+AVERAGE($C$52:$C$56))^($F205-P$114+1))*'Total CH4 prod CO2 Inj'!L95+($F$57*(1+AVERAGE($D$52:$D$56))^($F205-P$114+1))*'Total CH4 prod CO2 Inj'!AC95-'Inj sep cost'!L95-'Inj sep cost'!AC95</f>
        <v>#NAME?</v>
      </c>
      <c r="Q205" s="27" t="e">
        <f ca="1">($E$58*(1+AVERAGE($C$53:$C$57))^($F205-Q$114+1))*'Total CH4 prod CO2 Inj'!M95+($F$58*(1+AVERAGE($D$53:$D$57))^($F205-Q$114+1))*'Total CH4 prod CO2 Inj'!AD95-'Inj sep cost'!M95-'Inj sep cost'!AD95</f>
        <v>#NAME?</v>
      </c>
      <c r="R205" s="27" t="e">
        <f ca="1">($E$59*(1+AVERAGE($C$54:$C$58))^($F205-R$114+1))*'Total CH4 prod CO2 Inj'!N95+($F$59*(1+AVERAGE($D$54:$D$58))^($F205-R$114+1))*'Total CH4 prod CO2 Inj'!AE95-'Inj sep cost'!N95-'Inj sep cost'!AE95</f>
        <v>#NAME?</v>
      </c>
      <c r="S205" s="27" t="e">
        <f ca="1">($E$60*(1+AVERAGE($C$55:$C$59))^($F205-S$114+1))*'Total CH4 prod CO2 Inj'!O95+($F$60*(1+AVERAGE($D$55:$D$59))^($F205-S$114+1))*'Total CH4 prod CO2 Inj'!AF95-'Inj sep cost'!O95-'Inj sep cost'!AF95</f>
        <v>#NAME?</v>
      </c>
      <c r="T205" s="27" t="e">
        <f ca="1">($E$61*(1+AVERAGE($C$56:$C$60))^($F205-T$114+1))*'Total CH4 prod CO2 Inj'!P95+($F$61*(1+AVERAGE($D$56:$D$60))^($F205-T$114+1))*'Total CH4 prod CO2 Inj'!AG95-'Inj sep cost'!P95-'Inj sep cost'!AG95</f>
        <v>#NAME?</v>
      </c>
      <c r="U205" s="27" t="e">
        <f ca="1">($E$62*(1+AVERAGE($C$56:$C$60))^($F205-U$114+1))*'Total CH4 prod CO2 Inj'!Q95+($F$62*(1+AVERAGE($D$56:$D$60))^($F205-U$114+1))*'Total CH4 prod CO2 Inj'!AH95-'Inj sep cost'!Q95-'Inj sep cost'!AH95</f>
        <v>#NAME?</v>
      </c>
    </row>
    <row r="206" spans="6:21" x14ac:dyDescent="0.45">
      <c r="F206">
        <v>92</v>
      </c>
      <c r="G206" s="27" t="e">
        <f ca="1">($E$48*(1+AVERAGE($C$43:$C$47))^($F206-G$114+1))*'Total CH4 prod CO2 Inj'!C96+($F$48*(1+AVERAGE($D$43:$D$47))^($F206-G$114+1))*'Total CH4 prod CO2 Inj'!T96-'Inj sep cost'!C96-'Inj sep cost'!T96</f>
        <v>#NAME?</v>
      </c>
      <c r="H206" s="27" t="e">
        <f ca="1">($E$49*(1+AVERAGE($C$44:$C$48))^($F206-H$114+1))*'Total CH4 prod CO2 Inj'!D96+($F$49*(1+AVERAGE($D$44:$D$48))^($F206-H$114+1))*'Total CH4 prod CO2 Inj'!U96-'Inj sep cost'!D96-'Inj sep cost'!U96</f>
        <v>#NAME?</v>
      </c>
      <c r="I206" s="27" t="e">
        <f ca="1">($E$50*(1+AVERAGE($C$45:$C$49))^($F206-I$114+1))*'Total CH4 prod CO2 Inj'!E96+($F$50*(1+AVERAGE($D$45:$D$49))^($F206-I$114+1))*'Total CH4 prod CO2 Inj'!V96-'Inj sep cost'!E96-'Inj sep cost'!V96</f>
        <v>#NAME?</v>
      </c>
      <c r="J206" s="27" t="e">
        <f ca="1">($E$51*(1+AVERAGE($C$46:$C$50))^($F206-J$114+1))*'Total CH4 prod CO2 Inj'!F96+($F$51*(1+AVERAGE($D$46:$D$50))^($F206-J$114+1))*'Total CH4 prod CO2 Inj'!W96-'Inj sep cost'!F96-'Inj sep cost'!W96</f>
        <v>#NAME?</v>
      </c>
      <c r="K206" s="27" t="e">
        <f ca="1">($E$52*(1+AVERAGE($C$47:$C$51))^($F206-K$114+1))*'Total CH4 prod CO2 Inj'!G96+($F$52*(1+AVERAGE($D$47:$D$51))^($F206-K$114+1))*'Total CH4 prod CO2 Inj'!X96-'Inj sep cost'!G96-'Inj sep cost'!X96</f>
        <v>#NAME?</v>
      </c>
      <c r="L206" s="27" t="e">
        <f ca="1">($E$53*(1+AVERAGE($C$48:$C$52))^($F206-L$114+1))*'Total CH4 prod CO2 Inj'!H96+($F$53*(1+AVERAGE($D$48:$D$52))^($F206-L$114+1))*'Total CH4 prod CO2 Inj'!Y96-'Inj sep cost'!H96-'Inj sep cost'!Y96</f>
        <v>#NAME?</v>
      </c>
      <c r="M206" s="27" t="e">
        <f ca="1">($E$54*(1+AVERAGE($C$49:$C$53))^($F206-M$114+1))*'Total CH4 prod CO2 Inj'!I96+($F$54*(1+AVERAGE($D$49:$D$53))^($F206-M$114+1))*'Total CH4 prod CO2 Inj'!Z96-'Inj sep cost'!I96-'Inj sep cost'!Z96</f>
        <v>#NAME?</v>
      </c>
      <c r="N206" s="27" t="e">
        <f ca="1">($E$55*(1+AVERAGE($C$50:$C$54))^($F206-N$114+1))*'Total CH4 prod CO2 Inj'!J96+($F$55*(1+AVERAGE($D$50:$D$54))^($F206-N$114+1))*'Total CH4 prod CO2 Inj'!AA96-'Inj sep cost'!J96-'Inj sep cost'!AA96</f>
        <v>#NAME?</v>
      </c>
      <c r="O206" s="27" t="e">
        <f ca="1">($E$56*(1+AVERAGE($C$51:$C$55))^($F206-O$114+1))*'Total CH4 prod CO2 Inj'!K96+($F$56*(1+AVERAGE($D$51:$D$55))^($F206-O$114+1))*'Total CH4 prod CO2 Inj'!AB96-'Inj sep cost'!K96-'Inj sep cost'!AB96</f>
        <v>#NAME?</v>
      </c>
      <c r="P206" s="27" t="e">
        <f ca="1">($E$57*(1+AVERAGE($C$52:$C$56))^($F206-P$114+1))*'Total CH4 prod CO2 Inj'!L96+($F$57*(1+AVERAGE($D$52:$D$56))^($F206-P$114+1))*'Total CH4 prod CO2 Inj'!AC96-'Inj sep cost'!L96-'Inj sep cost'!AC96</f>
        <v>#NAME?</v>
      </c>
      <c r="Q206" s="27" t="e">
        <f ca="1">($E$58*(1+AVERAGE($C$53:$C$57))^($F206-Q$114+1))*'Total CH4 prod CO2 Inj'!M96+($F$58*(1+AVERAGE($D$53:$D$57))^($F206-Q$114+1))*'Total CH4 prod CO2 Inj'!AD96-'Inj sep cost'!M96-'Inj sep cost'!AD96</f>
        <v>#NAME?</v>
      </c>
      <c r="R206" s="27" t="e">
        <f ca="1">($E$59*(1+AVERAGE($C$54:$C$58))^($F206-R$114+1))*'Total CH4 prod CO2 Inj'!N96+($F$59*(1+AVERAGE($D$54:$D$58))^($F206-R$114+1))*'Total CH4 prod CO2 Inj'!AE96-'Inj sep cost'!N96-'Inj sep cost'!AE96</f>
        <v>#NAME?</v>
      </c>
      <c r="S206" s="27" t="e">
        <f ca="1">($E$60*(1+AVERAGE($C$55:$C$59))^($F206-S$114+1))*'Total CH4 prod CO2 Inj'!O96+($F$60*(1+AVERAGE($D$55:$D$59))^($F206-S$114+1))*'Total CH4 prod CO2 Inj'!AF96-'Inj sep cost'!O96-'Inj sep cost'!AF96</f>
        <v>#NAME?</v>
      </c>
      <c r="T206" s="27" t="e">
        <f ca="1">($E$61*(1+AVERAGE($C$56:$C$60))^($F206-T$114+1))*'Total CH4 prod CO2 Inj'!P96+($F$61*(1+AVERAGE($D$56:$D$60))^($F206-T$114+1))*'Total CH4 prod CO2 Inj'!AG96-'Inj sep cost'!P96-'Inj sep cost'!AG96</f>
        <v>#NAME?</v>
      </c>
      <c r="U206" s="27" t="e">
        <f ca="1">($E$62*(1+AVERAGE($C$56:$C$60))^($F206-U$114+1))*'Total CH4 prod CO2 Inj'!Q96+($F$62*(1+AVERAGE($D$56:$D$60))^($F206-U$114+1))*'Total CH4 prod CO2 Inj'!AH96-'Inj sep cost'!Q96-'Inj sep cost'!AH96</f>
        <v>#NAME?</v>
      </c>
    </row>
    <row r="207" spans="6:21" x14ac:dyDescent="0.45">
      <c r="F207">
        <v>93</v>
      </c>
      <c r="G207" s="27" t="e">
        <f ca="1">($E$48*(1+AVERAGE($C$43:$C$47))^($F207-G$114+1))*'Total CH4 prod CO2 Inj'!C97+($F$48*(1+AVERAGE($D$43:$D$47))^($F207-G$114+1))*'Total CH4 prod CO2 Inj'!T97-'Inj sep cost'!C97-'Inj sep cost'!T97</f>
        <v>#NAME?</v>
      </c>
      <c r="H207" s="27" t="e">
        <f ca="1">($E$49*(1+AVERAGE($C$44:$C$48))^($F207-H$114+1))*'Total CH4 prod CO2 Inj'!D97+($F$49*(1+AVERAGE($D$44:$D$48))^($F207-H$114+1))*'Total CH4 prod CO2 Inj'!U97-'Inj sep cost'!D97-'Inj sep cost'!U97</f>
        <v>#NAME?</v>
      </c>
      <c r="I207" s="27" t="e">
        <f ca="1">($E$50*(1+AVERAGE($C$45:$C$49))^($F207-I$114+1))*'Total CH4 prod CO2 Inj'!E97+($F$50*(1+AVERAGE($D$45:$D$49))^($F207-I$114+1))*'Total CH4 prod CO2 Inj'!V97-'Inj sep cost'!E97-'Inj sep cost'!V97</f>
        <v>#NAME?</v>
      </c>
      <c r="J207" s="27" t="e">
        <f ca="1">($E$51*(1+AVERAGE($C$46:$C$50))^($F207-J$114+1))*'Total CH4 prod CO2 Inj'!F97+($F$51*(1+AVERAGE($D$46:$D$50))^($F207-J$114+1))*'Total CH4 prod CO2 Inj'!W97-'Inj sep cost'!F97-'Inj sep cost'!W97</f>
        <v>#NAME?</v>
      </c>
      <c r="K207" s="27" t="e">
        <f ca="1">($E$52*(1+AVERAGE($C$47:$C$51))^($F207-K$114+1))*'Total CH4 prod CO2 Inj'!G97+($F$52*(1+AVERAGE($D$47:$D$51))^($F207-K$114+1))*'Total CH4 prod CO2 Inj'!X97-'Inj sep cost'!G97-'Inj sep cost'!X97</f>
        <v>#NAME?</v>
      </c>
      <c r="L207" s="27" t="e">
        <f ca="1">($E$53*(1+AVERAGE($C$48:$C$52))^($F207-L$114+1))*'Total CH4 prod CO2 Inj'!H97+($F$53*(1+AVERAGE($D$48:$D$52))^($F207-L$114+1))*'Total CH4 prod CO2 Inj'!Y97-'Inj sep cost'!H97-'Inj sep cost'!Y97</f>
        <v>#NAME?</v>
      </c>
      <c r="M207" s="27" t="e">
        <f ca="1">($E$54*(1+AVERAGE($C$49:$C$53))^($F207-M$114+1))*'Total CH4 prod CO2 Inj'!I97+($F$54*(1+AVERAGE($D$49:$D$53))^($F207-M$114+1))*'Total CH4 prod CO2 Inj'!Z97-'Inj sep cost'!I97-'Inj sep cost'!Z97</f>
        <v>#NAME?</v>
      </c>
      <c r="N207" s="27" t="e">
        <f ca="1">($E$55*(1+AVERAGE($C$50:$C$54))^($F207-N$114+1))*'Total CH4 prod CO2 Inj'!J97+($F$55*(1+AVERAGE($D$50:$D$54))^($F207-N$114+1))*'Total CH4 prod CO2 Inj'!AA97-'Inj sep cost'!J97-'Inj sep cost'!AA97</f>
        <v>#NAME?</v>
      </c>
      <c r="O207" s="27" t="e">
        <f ca="1">($E$56*(1+AVERAGE($C$51:$C$55))^($F207-O$114+1))*'Total CH4 prod CO2 Inj'!K97+($F$56*(1+AVERAGE($D$51:$D$55))^($F207-O$114+1))*'Total CH4 prod CO2 Inj'!AB97-'Inj sep cost'!K97-'Inj sep cost'!AB97</f>
        <v>#NAME?</v>
      </c>
      <c r="P207" s="27" t="e">
        <f ca="1">($E$57*(1+AVERAGE($C$52:$C$56))^($F207-P$114+1))*'Total CH4 prod CO2 Inj'!L97+($F$57*(1+AVERAGE($D$52:$D$56))^($F207-P$114+1))*'Total CH4 prod CO2 Inj'!AC97-'Inj sep cost'!L97-'Inj sep cost'!AC97</f>
        <v>#NAME?</v>
      </c>
      <c r="Q207" s="27" t="e">
        <f ca="1">($E$58*(1+AVERAGE($C$53:$C$57))^($F207-Q$114+1))*'Total CH4 prod CO2 Inj'!M97+($F$58*(1+AVERAGE($D$53:$D$57))^($F207-Q$114+1))*'Total CH4 prod CO2 Inj'!AD97-'Inj sep cost'!M97-'Inj sep cost'!AD97</f>
        <v>#NAME?</v>
      </c>
      <c r="R207" s="27" t="e">
        <f ca="1">($E$59*(1+AVERAGE($C$54:$C$58))^($F207-R$114+1))*'Total CH4 prod CO2 Inj'!N97+($F$59*(1+AVERAGE($D$54:$D$58))^($F207-R$114+1))*'Total CH4 prod CO2 Inj'!AE97-'Inj sep cost'!N97-'Inj sep cost'!AE97</f>
        <v>#NAME?</v>
      </c>
      <c r="S207" s="27" t="e">
        <f ca="1">($E$60*(1+AVERAGE($C$55:$C$59))^($F207-S$114+1))*'Total CH4 prod CO2 Inj'!O97+($F$60*(1+AVERAGE($D$55:$D$59))^($F207-S$114+1))*'Total CH4 prod CO2 Inj'!AF97-'Inj sep cost'!O97-'Inj sep cost'!AF97</f>
        <v>#NAME?</v>
      </c>
      <c r="T207" s="27" t="e">
        <f ca="1">($E$61*(1+AVERAGE($C$56:$C$60))^($F207-T$114+1))*'Total CH4 prod CO2 Inj'!P97+($F$61*(1+AVERAGE($D$56:$D$60))^($F207-T$114+1))*'Total CH4 prod CO2 Inj'!AG97-'Inj sep cost'!P97-'Inj sep cost'!AG97</f>
        <v>#NAME?</v>
      </c>
      <c r="U207" s="27" t="e">
        <f ca="1">($E$62*(1+AVERAGE($C$56:$C$60))^($F207-U$114+1))*'Total CH4 prod CO2 Inj'!Q97+($F$62*(1+AVERAGE($D$56:$D$60))^($F207-U$114+1))*'Total CH4 prod CO2 Inj'!AH97-'Inj sep cost'!Q97-'Inj sep cost'!AH97</f>
        <v>#NAME?</v>
      </c>
    </row>
    <row r="208" spans="6:21" x14ac:dyDescent="0.45">
      <c r="F208">
        <v>94</v>
      </c>
      <c r="G208" s="27" t="e">
        <f ca="1">($E$48*(1+AVERAGE($C$43:$C$47))^($F208-G$114+1))*'Total CH4 prod CO2 Inj'!C98+($F$48*(1+AVERAGE($D$43:$D$47))^($F208-G$114+1))*'Total CH4 prod CO2 Inj'!T98-'Inj sep cost'!C98-'Inj sep cost'!T98</f>
        <v>#NAME?</v>
      </c>
      <c r="H208" s="27" t="e">
        <f ca="1">($E$49*(1+AVERAGE($C$44:$C$48))^($F208-H$114+1))*'Total CH4 prod CO2 Inj'!D98+($F$49*(1+AVERAGE($D$44:$D$48))^($F208-H$114+1))*'Total CH4 prod CO2 Inj'!U98-'Inj sep cost'!D98-'Inj sep cost'!U98</f>
        <v>#NAME?</v>
      </c>
      <c r="I208" s="27" t="e">
        <f ca="1">($E$50*(1+AVERAGE($C$45:$C$49))^($F208-I$114+1))*'Total CH4 prod CO2 Inj'!E98+($F$50*(1+AVERAGE($D$45:$D$49))^($F208-I$114+1))*'Total CH4 prod CO2 Inj'!V98-'Inj sep cost'!E98-'Inj sep cost'!V98</f>
        <v>#NAME?</v>
      </c>
      <c r="J208" s="27" t="e">
        <f ca="1">($E$51*(1+AVERAGE($C$46:$C$50))^($F208-J$114+1))*'Total CH4 prod CO2 Inj'!F98+($F$51*(1+AVERAGE($D$46:$D$50))^($F208-J$114+1))*'Total CH4 prod CO2 Inj'!W98-'Inj sep cost'!F98-'Inj sep cost'!W98</f>
        <v>#NAME?</v>
      </c>
      <c r="K208" s="27" t="e">
        <f ca="1">($E$52*(1+AVERAGE($C$47:$C$51))^($F208-K$114+1))*'Total CH4 prod CO2 Inj'!G98+($F$52*(1+AVERAGE($D$47:$D$51))^($F208-K$114+1))*'Total CH4 prod CO2 Inj'!X98-'Inj sep cost'!G98-'Inj sep cost'!X98</f>
        <v>#NAME?</v>
      </c>
      <c r="L208" s="27" t="e">
        <f ca="1">($E$53*(1+AVERAGE($C$48:$C$52))^($F208-L$114+1))*'Total CH4 prod CO2 Inj'!H98+($F$53*(1+AVERAGE($D$48:$D$52))^($F208-L$114+1))*'Total CH4 prod CO2 Inj'!Y98-'Inj sep cost'!H98-'Inj sep cost'!Y98</f>
        <v>#NAME?</v>
      </c>
      <c r="M208" s="27" t="e">
        <f ca="1">($E$54*(1+AVERAGE($C$49:$C$53))^($F208-M$114+1))*'Total CH4 prod CO2 Inj'!I98+($F$54*(1+AVERAGE($D$49:$D$53))^($F208-M$114+1))*'Total CH4 prod CO2 Inj'!Z98-'Inj sep cost'!I98-'Inj sep cost'!Z98</f>
        <v>#NAME?</v>
      </c>
      <c r="N208" s="27" t="e">
        <f ca="1">($E$55*(1+AVERAGE($C$50:$C$54))^($F208-N$114+1))*'Total CH4 prod CO2 Inj'!J98+($F$55*(1+AVERAGE($D$50:$D$54))^($F208-N$114+1))*'Total CH4 prod CO2 Inj'!AA98-'Inj sep cost'!J98-'Inj sep cost'!AA98</f>
        <v>#NAME?</v>
      </c>
      <c r="O208" s="27" t="e">
        <f ca="1">($E$56*(1+AVERAGE($C$51:$C$55))^($F208-O$114+1))*'Total CH4 prod CO2 Inj'!K98+($F$56*(1+AVERAGE($D$51:$D$55))^($F208-O$114+1))*'Total CH4 prod CO2 Inj'!AB98-'Inj sep cost'!K98-'Inj sep cost'!AB98</f>
        <v>#NAME?</v>
      </c>
      <c r="P208" s="27" t="e">
        <f ca="1">($E$57*(1+AVERAGE($C$52:$C$56))^($F208-P$114+1))*'Total CH4 prod CO2 Inj'!L98+($F$57*(1+AVERAGE($D$52:$D$56))^($F208-P$114+1))*'Total CH4 prod CO2 Inj'!AC98-'Inj sep cost'!L98-'Inj sep cost'!AC98</f>
        <v>#NAME?</v>
      </c>
      <c r="Q208" s="27" t="e">
        <f ca="1">($E$58*(1+AVERAGE($C$53:$C$57))^($F208-Q$114+1))*'Total CH4 prod CO2 Inj'!M98+($F$58*(1+AVERAGE($D$53:$D$57))^($F208-Q$114+1))*'Total CH4 prod CO2 Inj'!AD98-'Inj sep cost'!M98-'Inj sep cost'!AD98</f>
        <v>#NAME?</v>
      </c>
      <c r="R208" s="27" t="e">
        <f ca="1">($E$59*(1+AVERAGE($C$54:$C$58))^($F208-R$114+1))*'Total CH4 prod CO2 Inj'!N98+($F$59*(1+AVERAGE($D$54:$D$58))^($F208-R$114+1))*'Total CH4 prod CO2 Inj'!AE98-'Inj sep cost'!N98-'Inj sep cost'!AE98</f>
        <v>#NAME?</v>
      </c>
      <c r="S208" s="27" t="e">
        <f ca="1">($E$60*(1+AVERAGE($C$55:$C$59))^($F208-S$114+1))*'Total CH4 prod CO2 Inj'!O98+($F$60*(1+AVERAGE($D$55:$D$59))^($F208-S$114+1))*'Total CH4 prod CO2 Inj'!AF98-'Inj sep cost'!O98-'Inj sep cost'!AF98</f>
        <v>#NAME?</v>
      </c>
      <c r="T208" s="27" t="e">
        <f ca="1">($E$61*(1+AVERAGE($C$56:$C$60))^($F208-T$114+1))*'Total CH4 prod CO2 Inj'!P98+($F$61*(1+AVERAGE($D$56:$D$60))^($F208-T$114+1))*'Total CH4 prod CO2 Inj'!AG98-'Inj sep cost'!P98-'Inj sep cost'!AG98</f>
        <v>#NAME?</v>
      </c>
      <c r="U208" s="27" t="e">
        <f ca="1">($E$62*(1+AVERAGE($C$56:$C$60))^($F208-U$114+1))*'Total CH4 prod CO2 Inj'!Q98+($F$62*(1+AVERAGE($D$56:$D$60))^($F208-U$114+1))*'Total CH4 prod CO2 Inj'!AH98-'Inj sep cost'!Q98-'Inj sep cost'!AH98</f>
        <v>#NAME?</v>
      </c>
    </row>
    <row r="209" spans="2:24" x14ac:dyDescent="0.45">
      <c r="F209">
        <v>95</v>
      </c>
      <c r="G209" s="27" t="e">
        <f ca="1">($E$48*(1+AVERAGE($C$43:$C$47))^($F209-G$114+1))*'Total CH4 prod CO2 Inj'!C99+($F$48*(1+AVERAGE($D$43:$D$47))^($F209-G$114+1))*'Total CH4 prod CO2 Inj'!T99-'Inj sep cost'!C99-'Inj sep cost'!T99</f>
        <v>#NAME?</v>
      </c>
      <c r="H209" s="27" t="e">
        <f ca="1">($E$49*(1+AVERAGE($C$44:$C$48))^($F209-H$114+1))*'Total CH4 prod CO2 Inj'!D99+($F$49*(1+AVERAGE($D$44:$D$48))^($F209-H$114+1))*'Total CH4 prod CO2 Inj'!U99-'Inj sep cost'!D99-'Inj sep cost'!U99</f>
        <v>#NAME?</v>
      </c>
      <c r="I209" s="27" t="e">
        <f ca="1">($E$50*(1+AVERAGE($C$45:$C$49))^($F209-I$114+1))*'Total CH4 prod CO2 Inj'!E99+($F$50*(1+AVERAGE($D$45:$D$49))^($F209-I$114+1))*'Total CH4 prod CO2 Inj'!V99-'Inj sep cost'!E99-'Inj sep cost'!V99</f>
        <v>#NAME?</v>
      </c>
      <c r="J209" s="27" t="e">
        <f ca="1">($E$51*(1+AVERAGE($C$46:$C$50))^($F209-J$114+1))*'Total CH4 prod CO2 Inj'!F99+($F$51*(1+AVERAGE($D$46:$D$50))^($F209-J$114+1))*'Total CH4 prod CO2 Inj'!W99-'Inj sep cost'!F99-'Inj sep cost'!W99</f>
        <v>#NAME?</v>
      </c>
      <c r="K209" s="27" t="e">
        <f ca="1">($E$52*(1+AVERAGE($C$47:$C$51))^($F209-K$114+1))*'Total CH4 prod CO2 Inj'!G99+($F$52*(1+AVERAGE($D$47:$D$51))^($F209-K$114+1))*'Total CH4 prod CO2 Inj'!X99-'Inj sep cost'!G99-'Inj sep cost'!X99</f>
        <v>#NAME?</v>
      </c>
      <c r="L209" s="27" t="e">
        <f ca="1">($E$53*(1+AVERAGE($C$48:$C$52))^($F209-L$114+1))*'Total CH4 prod CO2 Inj'!H99+($F$53*(1+AVERAGE($D$48:$D$52))^($F209-L$114+1))*'Total CH4 prod CO2 Inj'!Y99-'Inj sep cost'!H99-'Inj sep cost'!Y99</f>
        <v>#NAME?</v>
      </c>
      <c r="M209" s="27" t="e">
        <f ca="1">($E$54*(1+AVERAGE($C$49:$C$53))^($F209-M$114+1))*'Total CH4 prod CO2 Inj'!I99+($F$54*(1+AVERAGE($D$49:$D$53))^($F209-M$114+1))*'Total CH4 prod CO2 Inj'!Z99-'Inj sep cost'!I99-'Inj sep cost'!Z99</f>
        <v>#NAME?</v>
      </c>
      <c r="N209" s="27" t="e">
        <f ca="1">($E$55*(1+AVERAGE($C$50:$C$54))^($F209-N$114+1))*'Total CH4 prod CO2 Inj'!J99+($F$55*(1+AVERAGE($D$50:$D$54))^($F209-N$114+1))*'Total CH4 prod CO2 Inj'!AA99-'Inj sep cost'!J99-'Inj sep cost'!AA99</f>
        <v>#NAME?</v>
      </c>
      <c r="O209" s="27" t="e">
        <f ca="1">($E$56*(1+AVERAGE($C$51:$C$55))^($F209-O$114+1))*'Total CH4 prod CO2 Inj'!K99+($F$56*(1+AVERAGE($D$51:$D$55))^($F209-O$114+1))*'Total CH4 prod CO2 Inj'!AB99-'Inj sep cost'!K99-'Inj sep cost'!AB99</f>
        <v>#NAME?</v>
      </c>
      <c r="P209" s="27" t="e">
        <f ca="1">($E$57*(1+AVERAGE($C$52:$C$56))^($F209-P$114+1))*'Total CH4 prod CO2 Inj'!L99+($F$57*(1+AVERAGE($D$52:$D$56))^($F209-P$114+1))*'Total CH4 prod CO2 Inj'!AC99-'Inj sep cost'!L99-'Inj sep cost'!AC99</f>
        <v>#NAME?</v>
      </c>
      <c r="Q209" s="27" t="e">
        <f ca="1">($E$58*(1+AVERAGE($C$53:$C$57))^($F209-Q$114+1))*'Total CH4 prod CO2 Inj'!M99+($F$58*(1+AVERAGE($D$53:$D$57))^($F209-Q$114+1))*'Total CH4 prod CO2 Inj'!AD99-'Inj sep cost'!M99-'Inj sep cost'!AD99</f>
        <v>#NAME?</v>
      </c>
      <c r="R209" s="27" t="e">
        <f ca="1">($E$59*(1+AVERAGE($C$54:$C$58))^($F209-R$114+1))*'Total CH4 prod CO2 Inj'!N99+($F$59*(1+AVERAGE($D$54:$D$58))^($F209-R$114+1))*'Total CH4 prod CO2 Inj'!AE99-'Inj sep cost'!N99-'Inj sep cost'!AE99</f>
        <v>#NAME?</v>
      </c>
      <c r="S209" s="27" t="e">
        <f ca="1">($E$60*(1+AVERAGE($C$55:$C$59))^($F209-S$114+1))*'Total CH4 prod CO2 Inj'!O99+($F$60*(1+AVERAGE($D$55:$D$59))^($F209-S$114+1))*'Total CH4 prod CO2 Inj'!AF99-'Inj sep cost'!O99-'Inj sep cost'!AF99</f>
        <v>#NAME?</v>
      </c>
      <c r="T209" s="27" t="e">
        <f ca="1">($E$61*(1+AVERAGE($C$56:$C$60))^($F209-T$114+1))*'Total CH4 prod CO2 Inj'!P99+($F$61*(1+AVERAGE($D$56:$D$60))^($F209-T$114+1))*'Total CH4 prod CO2 Inj'!AG99-'Inj sep cost'!P99-'Inj sep cost'!AG99</f>
        <v>#NAME?</v>
      </c>
      <c r="U209" s="27" t="e">
        <f ca="1">($E$62*(1+AVERAGE($C$56:$C$60))^($F209-U$114+1))*'Total CH4 prod CO2 Inj'!Q99+($F$62*(1+AVERAGE($D$56:$D$60))^($F209-U$114+1))*'Total CH4 prod CO2 Inj'!AH99-'Inj sep cost'!Q99-'Inj sep cost'!AH99</f>
        <v>#NAME?</v>
      </c>
    </row>
    <row r="210" spans="2:24" x14ac:dyDescent="0.45">
      <c r="F210">
        <v>96</v>
      </c>
      <c r="G210" s="27" t="e">
        <f ca="1">($E$48*(1+AVERAGE($C$43:$C$47))^($F210-G$114+1))*'Total CH4 prod CO2 Inj'!C100+($F$48*(1+AVERAGE($D$43:$D$47))^($F210-G$114+1))*'Total CH4 prod CO2 Inj'!T100-'Inj sep cost'!C100-'Inj sep cost'!T100</f>
        <v>#NAME?</v>
      </c>
      <c r="H210" s="27" t="e">
        <f ca="1">($E$49*(1+AVERAGE($C$44:$C$48))^($F210-H$114+1))*'Total CH4 prod CO2 Inj'!D100+($F$49*(1+AVERAGE($D$44:$D$48))^($F210-H$114+1))*'Total CH4 prod CO2 Inj'!U100-'Inj sep cost'!D100-'Inj sep cost'!U100</f>
        <v>#NAME?</v>
      </c>
      <c r="I210" s="27" t="e">
        <f ca="1">($E$50*(1+AVERAGE($C$45:$C$49))^($F210-I$114+1))*'Total CH4 prod CO2 Inj'!E100+($F$50*(1+AVERAGE($D$45:$D$49))^($F210-I$114+1))*'Total CH4 prod CO2 Inj'!V100-'Inj sep cost'!E100-'Inj sep cost'!V100</f>
        <v>#NAME?</v>
      </c>
      <c r="J210" s="27" t="e">
        <f ca="1">($E$51*(1+AVERAGE($C$46:$C$50))^($F210-J$114+1))*'Total CH4 prod CO2 Inj'!F100+($F$51*(1+AVERAGE($D$46:$D$50))^($F210-J$114+1))*'Total CH4 prod CO2 Inj'!W100-'Inj sep cost'!F100-'Inj sep cost'!W100</f>
        <v>#NAME?</v>
      </c>
      <c r="K210" s="27" t="e">
        <f ca="1">($E$52*(1+AVERAGE($C$47:$C$51))^($F210-K$114+1))*'Total CH4 prod CO2 Inj'!G100+($F$52*(1+AVERAGE($D$47:$D$51))^($F210-K$114+1))*'Total CH4 prod CO2 Inj'!X100-'Inj sep cost'!G100-'Inj sep cost'!X100</f>
        <v>#NAME?</v>
      </c>
      <c r="L210" s="27" t="e">
        <f ca="1">($E$53*(1+AVERAGE($C$48:$C$52))^($F210-L$114+1))*'Total CH4 prod CO2 Inj'!H100+($F$53*(1+AVERAGE($D$48:$D$52))^($F210-L$114+1))*'Total CH4 prod CO2 Inj'!Y100-'Inj sep cost'!H100-'Inj sep cost'!Y100</f>
        <v>#NAME?</v>
      </c>
      <c r="M210" s="27" t="e">
        <f ca="1">($E$54*(1+AVERAGE($C$49:$C$53))^($F210-M$114+1))*'Total CH4 prod CO2 Inj'!I100+($F$54*(1+AVERAGE($D$49:$D$53))^($F210-M$114+1))*'Total CH4 prod CO2 Inj'!Z100-'Inj sep cost'!I100-'Inj sep cost'!Z100</f>
        <v>#NAME?</v>
      </c>
      <c r="N210" s="27" t="e">
        <f ca="1">($E$55*(1+AVERAGE($C$50:$C$54))^($F210-N$114+1))*'Total CH4 prod CO2 Inj'!J100+($F$55*(1+AVERAGE($D$50:$D$54))^($F210-N$114+1))*'Total CH4 prod CO2 Inj'!AA100-'Inj sep cost'!J100-'Inj sep cost'!AA100</f>
        <v>#NAME?</v>
      </c>
      <c r="O210" s="27" t="e">
        <f ca="1">($E$56*(1+AVERAGE($C$51:$C$55))^($F210-O$114+1))*'Total CH4 prod CO2 Inj'!K100+($F$56*(1+AVERAGE($D$51:$D$55))^($F210-O$114+1))*'Total CH4 prod CO2 Inj'!AB100-'Inj sep cost'!K100-'Inj sep cost'!AB100</f>
        <v>#NAME?</v>
      </c>
      <c r="P210" s="27" t="e">
        <f ca="1">($E$57*(1+AVERAGE($C$52:$C$56))^($F210-P$114+1))*'Total CH4 prod CO2 Inj'!L100+($F$57*(1+AVERAGE($D$52:$D$56))^($F210-P$114+1))*'Total CH4 prod CO2 Inj'!AC100-'Inj sep cost'!L100-'Inj sep cost'!AC100</f>
        <v>#NAME?</v>
      </c>
      <c r="Q210" s="27" t="e">
        <f ca="1">($E$58*(1+AVERAGE($C$53:$C$57))^($F210-Q$114+1))*'Total CH4 prod CO2 Inj'!M100+($F$58*(1+AVERAGE($D$53:$D$57))^($F210-Q$114+1))*'Total CH4 prod CO2 Inj'!AD100-'Inj sep cost'!M100-'Inj sep cost'!AD100</f>
        <v>#NAME?</v>
      </c>
      <c r="R210" s="27" t="e">
        <f ca="1">($E$59*(1+AVERAGE($C$54:$C$58))^($F210-R$114+1))*'Total CH4 prod CO2 Inj'!N100+($F$59*(1+AVERAGE($D$54:$D$58))^($F210-R$114+1))*'Total CH4 prod CO2 Inj'!AE100-'Inj sep cost'!N100-'Inj sep cost'!AE100</f>
        <v>#NAME?</v>
      </c>
      <c r="S210" s="27" t="e">
        <f ca="1">($E$60*(1+AVERAGE($C$55:$C$59))^($F210-S$114+1))*'Total CH4 prod CO2 Inj'!O100+($F$60*(1+AVERAGE($D$55:$D$59))^($F210-S$114+1))*'Total CH4 prod CO2 Inj'!AF100-'Inj sep cost'!O100-'Inj sep cost'!AF100</f>
        <v>#NAME?</v>
      </c>
      <c r="T210" s="27" t="e">
        <f ca="1">($E$61*(1+AVERAGE($C$56:$C$60))^($F210-T$114+1))*'Total CH4 prod CO2 Inj'!P100+($F$61*(1+AVERAGE($D$56:$D$60))^($F210-T$114+1))*'Total CH4 prod CO2 Inj'!AG100-'Inj sep cost'!P100-'Inj sep cost'!AG100</f>
        <v>#NAME?</v>
      </c>
      <c r="U210" s="27" t="e">
        <f ca="1">($E$62*(1+AVERAGE($C$56:$C$60))^($F210-U$114+1))*'Total CH4 prod CO2 Inj'!Q100+($F$62*(1+AVERAGE($D$56:$D$60))^($F210-U$114+1))*'Total CH4 prod CO2 Inj'!AH100-'Inj sep cost'!Q100-'Inj sep cost'!AH100</f>
        <v>#NAME?</v>
      </c>
    </row>
    <row r="211" spans="2:24" x14ac:dyDescent="0.45">
      <c r="F211">
        <v>97</v>
      </c>
      <c r="G211" s="27" t="e">
        <f ca="1">($E$48*(1+AVERAGE($C$43:$C$47))^($F211-G$114+1))*'Total CH4 prod CO2 Inj'!C101+($F$48*(1+AVERAGE($D$43:$D$47))^($F211-G$114+1))*'Total CH4 prod CO2 Inj'!T101-'Inj sep cost'!C101-'Inj sep cost'!T101</f>
        <v>#NAME?</v>
      </c>
      <c r="H211" s="27" t="e">
        <f ca="1">($E$49*(1+AVERAGE($C$44:$C$48))^($F211-H$114+1))*'Total CH4 prod CO2 Inj'!D101+($F$49*(1+AVERAGE($D$44:$D$48))^($F211-H$114+1))*'Total CH4 prod CO2 Inj'!U101-'Inj sep cost'!D101-'Inj sep cost'!U101</f>
        <v>#NAME?</v>
      </c>
      <c r="I211" s="27" t="e">
        <f ca="1">($E$50*(1+AVERAGE($C$45:$C$49))^($F211-I$114+1))*'Total CH4 prod CO2 Inj'!E101+($F$50*(1+AVERAGE($D$45:$D$49))^($F211-I$114+1))*'Total CH4 prod CO2 Inj'!V101-'Inj sep cost'!E101-'Inj sep cost'!V101</f>
        <v>#NAME?</v>
      </c>
      <c r="J211" s="27" t="e">
        <f ca="1">($E$51*(1+AVERAGE($C$46:$C$50))^($F211-J$114+1))*'Total CH4 prod CO2 Inj'!F101+($F$51*(1+AVERAGE($D$46:$D$50))^($F211-J$114+1))*'Total CH4 prod CO2 Inj'!W101-'Inj sep cost'!F101-'Inj sep cost'!W101</f>
        <v>#NAME?</v>
      </c>
      <c r="K211" s="27" t="e">
        <f ca="1">($E$52*(1+AVERAGE($C$47:$C$51))^($F211-K$114+1))*'Total CH4 prod CO2 Inj'!G101+($F$52*(1+AVERAGE($D$47:$D$51))^($F211-K$114+1))*'Total CH4 prod CO2 Inj'!X101-'Inj sep cost'!G101-'Inj sep cost'!X101</f>
        <v>#NAME?</v>
      </c>
      <c r="L211" s="27" t="e">
        <f ca="1">($E$53*(1+AVERAGE($C$48:$C$52))^($F211-L$114+1))*'Total CH4 prod CO2 Inj'!H101+($F$53*(1+AVERAGE($D$48:$D$52))^($F211-L$114+1))*'Total CH4 prod CO2 Inj'!Y101-'Inj sep cost'!H101-'Inj sep cost'!Y101</f>
        <v>#NAME?</v>
      </c>
      <c r="M211" s="27" t="e">
        <f ca="1">($E$54*(1+AVERAGE($C$49:$C$53))^($F211-M$114+1))*'Total CH4 prod CO2 Inj'!I101+($F$54*(1+AVERAGE($D$49:$D$53))^($F211-M$114+1))*'Total CH4 prod CO2 Inj'!Z101-'Inj sep cost'!I101-'Inj sep cost'!Z101</f>
        <v>#NAME?</v>
      </c>
      <c r="N211" s="27" t="e">
        <f ca="1">($E$55*(1+AVERAGE($C$50:$C$54))^($F211-N$114+1))*'Total CH4 prod CO2 Inj'!J101+($F$55*(1+AVERAGE($D$50:$D$54))^($F211-N$114+1))*'Total CH4 prod CO2 Inj'!AA101-'Inj sep cost'!J101-'Inj sep cost'!AA101</f>
        <v>#NAME?</v>
      </c>
      <c r="O211" s="27" t="e">
        <f ca="1">($E$56*(1+AVERAGE($C$51:$C$55))^($F211-O$114+1))*'Total CH4 prod CO2 Inj'!K101+($F$56*(1+AVERAGE($D$51:$D$55))^($F211-O$114+1))*'Total CH4 prod CO2 Inj'!AB101-'Inj sep cost'!K101-'Inj sep cost'!AB101</f>
        <v>#NAME?</v>
      </c>
      <c r="P211" s="27" t="e">
        <f ca="1">($E$57*(1+AVERAGE($C$52:$C$56))^($F211-P$114+1))*'Total CH4 prod CO2 Inj'!L101+($F$57*(1+AVERAGE($D$52:$D$56))^($F211-P$114+1))*'Total CH4 prod CO2 Inj'!AC101-'Inj sep cost'!L101-'Inj sep cost'!AC101</f>
        <v>#NAME?</v>
      </c>
      <c r="Q211" s="27" t="e">
        <f ca="1">($E$58*(1+AVERAGE($C$53:$C$57))^($F211-Q$114+1))*'Total CH4 prod CO2 Inj'!M101+($F$58*(1+AVERAGE($D$53:$D$57))^($F211-Q$114+1))*'Total CH4 prod CO2 Inj'!AD101-'Inj sep cost'!M101-'Inj sep cost'!AD101</f>
        <v>#NAME?</v>
      </c>
      <c r="R211" s="27" t="e">
        <f ca="1">($E$59*(1+AVERAGE($C$54:$C$58))^($F211-R$114+1))*'Total CH4 prod CO2 Inj'!N101+($F$59*(1+AVERAGE($D$54:$D$58))^($F211-R$114+1))*'Total CH4 prod CO2 Inj'!AE101-'Inj sep cost'!N101-'Inj sep cost'!AE101</f>
        <v>#NAME?</v>
      </c>
      <c r="S211" s="27" t="e">
        <f ca="1">($E$60*(1+AVERAGE($C$55:$C$59))^($F211-S$114+1))*'Total CH4 prod CO2 Inj'!O101+($F$60*(1+AVERAGE($D$55:$D$59))^($F211-S$114+1))*'Total CH4 prod CO2 Inj'!AF101-'Inj sep cost'!O101-'Inj sep cost'!AF101</f>
        <v>#NAME?</v>
      </c>
      <c r="T211" s="27" t="e">
        <f ca="1">($E$61*(1+AVERAGE($C$56:$C$60))^($F211-T$114+1))*'Total CH4 prod CO2 Inj'!P101+($F$61*(1+AVERAGE($D$56:$D$60))^($F211-T$114+1))*'Total CH4 prod CO2 Inj'!AG101-'Inj sep cost'!P101-'Inj sep cost'!AG101</f>
        <v>#NAME?</v>
      </c>
      <c r="U211" s="27" t="e">
        <f ca="1">($E$62*(1+AVERAGE($C$56:$C$60))^($F211-U$114+1))*'Total CH4 prod CO2 Inj'!Q101+($F$62*(1+AVERAGE($D$56:$D$60))^($F211-U$114+1))*'Total CH4 prod CO2 Inj'!AH101-'Inj sep cost'!Q101-'Inj sep cost'!AH101</f>
        <v>#NAME?</v>
      </c>
    </row>
    <row r="212" spans="2:24" x14ac:dyDescent="0.45">
      <c r="F212">
        <v>98</v>
      </c>
      <c r="G212" s="27" t="e">
        <f ca="1">($E$48*(1+AVERAGE($C$43:$C$47))^($F212-G$114+1))*'Total CH4 prod CO2 Inj'!C102+($F$48*(1+AVERAGE($D$43:$D$47))^($F212-G$114+1))*'Total CH4 prod CO2 Inj'!T102-'Inj sep cost'!C102-'Inj sep cost'!T102</f>
        <v>#NAME?</v>
      </c>
      <c r="H212" s="27" t="e">
        <f ca="1">($E$49*(1+AVERAGE($C$44:$C$48))^($F212-H$114+1))*'Total CH4 prod CO2 Inj'!D102+($F$49*(1+AVERAGE($D$44:$D$48))^($F212-H$114+1))*'Total CH4 prod CO2 Inj'!U102-'Inj sep cost'!D102-'Inj sep cost'!U102</f>
        <v>#NAME?</v>
      </c>
      <c r="I212" s="27" t="e">
        <f ca="1">($E$50*(1+AVERAGE($C$45:$C$49))^($F212-I$114+1))*'Total CH4 prod CO2 Inj'!E102+($F$50*(1+AVERAGE($D$45:$D$49))^($F212-I$114+1))*'Total CH4 prod CO2 Inj'!V102-'Inj sep cost'!E102-'Inj sep cost'!V102</f>
        <v>#NAME?</v>
      </c>
      <c r="J212" s="27" t="e">
        <f ca="1">($E$51*(1+AVERAGE($C$46:$C$50))^($F212-J$114+1))*'Total CH4 prod CO2 Inj'!F102+($F$51*(1+AVERAGE($D$46:$D$50))^($F212-J$114+1))*'Total CH4 prod CO2 Inj'!W102-'Inj sep cost'!F102-'Inj sep cost'!W102</f>
        <v>#NAME?</v>
      </c>
      <c r="K212" s="27" t="e">
        <f ca="1">($E$52*(1+AVERAGE($C$47:$C$51))^($F212-K$114+1))*'Total CH4 prod CO2 Inj'!G102+($F$52*(1+AVERAGE($D$47:$D$51))^($F212-K$114+1))*'Total CH4 prod CO2 Inj'!X102-'Inj sep cost'!G102-'Inj sep cost'!X102</f>
        <v>#NAME?</v>
      </c>
      <c r="L212" s="27" t="e">
        <f ca="1">($E$53*(1+AVERAGE($C$48:$C$52))^($F212-L$114+1))*'Total CH4 prod CO2 Inj'!H102+($F$53*(1+AVERAGE($D$48:$D$52))^($F212-L$114+1))*'Total CH4 prod CO2 Inj'!Y102-'Inj sep cost'!H102-'Inj sep cost'!Y102</f>
        <v>#NAME?</v>
      </c>
      <c r="M212" s="27" t="e">
        <f ca="1">($E$54*(1+AVERAGE($C$49:$C$53))^($F212-M$114+1))*'Total CH4 prod CO2 Inj'!I102+($F$54*(1+AVERAGE($D$49:$D$53))^($F212-M$114+1))*'Total CH4 prod CO2 Inj'!Z102-'Inj sep cost'!I102-'Inj sep cost'!Z102</f>
        <v>#NAME?</v>
      </c>
      <c r="N212" s="27" t="e">
        <f ca="1">($E$55*(1+AVERAGE($C$50:$C$54))^($F212-N$114+1))*'Total CH4 prod CO2 Inj'!J102+($F$55*(1+AVERAGE($D$50:$D$54))^($F212-N$114+1))*'Total CH4 prod CO2 Inj'!AA102-'Inj sep cost'!J102-'Inj sep cost'!AA102</f>
        <v>#NAME?</v>
      </c>
      <c r="O212" s="27" t="e">
        <f ca="1">($E$56*(1+AVERAGE($C$51:$C$55))^($F212-O$114+1))*'Total CH4 prod CO2 Inj'!K102+($F$56*(1+AVERAGE($D$51:$D$55))^($F212-O$114+1))*'Total CH4 prod CO2 Inj'!AB102-'Inj sep cost'!K102-'Inj sep cost'!AB102</f>
        <v>#NAME?</v>
      </c>
      <c r="P212" s="27" t="e">
        <f ca="1">($E$57*(1+AVERAGE($C$52:$C$56))^($F212-P$114+1))*'Total CH4 prod CO2 Inj'!L102+($F$57*(1+AVERAGE($D$52:$D$56))^($F212-P$114+1))*'Total CH4 prod CO2 Inj'!AC102-'Inj sep cost'!L102-'Inj sep cost'!AC102</f>
        <v>#NAME?</v>
      </c>
      <c r="Q212" s="27" t="e">
        <f ca="1">($E$58*(1+AVERAGE($C$53:$C$57))^($F212-Q$114+1))*'Total CH4 prod CO2 Inj'!M102+($F$58*(1+AVERAGE($D$53:$D$57))^($F212-Q$114+1))*'Total CH4 prod CO2 Inj'!AD102-'Inj sep cost'!M102-'Inj sep cost'!AD102</f>
        <v>#NAME?</v>
      </c>
      <c r="R212" s="27" t="e">
        <f ca="1">($E$59*(1+AVERAGE($C$54:$C$58))^($F212-R$114+1))*'Total CH4 prod CO2 Inj'!N102+($F$59*(1+AVERAGE($D$54:$D$58))^($F212-R$114+1))*'Total CH4 prod CO2 Inj'!AE102-'Inj sep cost'!N102-'Inj sep cost'!AE102</f>
        <v>#NAME?</v>
      </c>
      <c r="S212" s="27" t="e">
        <f ca="1">($E$60*(1+AVERAGE($C$55:$C$59))^($F212-S$114+1))*'Total CH4 prod CO2 Inj'!O102+($F$60*(1+AVERAGE($D$55:$D$59))^($F212-S$114+1))*'Total CH4 prod CO2 Inj'!AF102-'Inj sep cost'!O102-'Inj sep cost'!AF102</f>
        <v>#NAME?</v>
      </c>
      <c r="T212" s="27" t="e">
        <f ca="1">($E$61*(1+AVERAGE($C$56:$C$60))^($F212-T$114+1))*'Total CH4 prod CO2 Inj'!P102+($F$61*(1+AVERAGE($D$56:$D$60))^($F212-T$114+1))*'Total CH4 prod CO2 Inj'!AG102-'Inj sep cost'!P102-'Inj sep cost'!AG102</f>
        <v>#NAME?</v>
      </c>
      <c r="U212" s="27" t="e">
        <f ca="1">($E$62*(1+AVERAGE($C$56:$C$60))^($F212-U$114+1))*'Total CH4 prod CO2 Inj'!Q102+($F$62*(1+AVERAGE($D$56:$D$60))^($F212-U$114+1))*'Total CH4 prod CO2 Inj'!AH102-'Inj sep cost'!Q102-'Inj sep cost'!AH102</f>
        <v>#NAME?</v>
      </c>
    </row>
    <row r="213" spans="2:24" x14ac:dyDescent="0.45">
      <c r="F213">
        <v>99</v>
      </c>
      <c r="G213" s="27" t="e">
        <f ca="1">($E$48*(1+AVERAGE($C$43:$C$47))^($F213-G$114+1))*'Total CH4 prod CO2 Inj'!C103+($F$48*(1+AVERAGE($D$43:$D$47))^($F213-G$114+1))*'Total CH4 prod CO2 Inj'!T103-'Inj sep cost'!C103-'Inj sep cost'!T103</f>
        <v>#NAME?</v>
      </c>
      <c r="H213" s="27" t="e">
        <f ca="1">($E$49*(1+AVERAGE($C$44:$C$48))^($F213-H$114+1))*'Total CH4 prod CO2 Inj'!D103+($F$49*(1+AVERAGE($D$44:$D$48))^($F213-H$114+1))*'Total CH4 prod CO2 Inj'!U103-'Inj sep cost'!D103-'Inj sep cost'!U103</f>
        <v>#NAME?</v>
      </c>
      <c r="I213" s="27" t="e">
        <f ca="1">($E$50*(1+AVERAGE($C$45:$C$49))^($F213-I$114+1))*'Total CH4 prod CO2 Inj'!E103+($F$50*(1+AVERAGE($D$45:$D$49))^($F213-I$114+1))*'Total CH4 prod CO2 Inj'!V103-'Inj sep cost'!E103-'Inj sep cost'!V103</f>
        <v>#NAME?</v>
      </c>
      <c r="J213" s="27" t="e">
        <f ca="1">($E$51*(1+AVERAGE($C$46:$C$50))^($F213-J$114+1))*'Total CH4 prod CO2 Inj'!F103+($F$51*(1+AVERAGE($D$46:$D$50))^($F213-J$114+1))*'Total CH4 prod CO2 Inj'!W103-'Inj sep cost'!F103-'Inj sep cost'!W103</f>
        <v>#NAME?</v>
      </c>
      <c r="K213" s="27" t="e">
        <f ca="1">($E$52*(1+AVERAGE($C$47:$C$51))^($F213-K$114+1))*'Total CH4 prod CO2 Inj'!G103+($F$52*(1+AVERAGE($D$47:$D$51))^($F213-K$114+1))*'Total CH4 prod CO2 Inj'!X103-'Inj sep cost'!G103-'Inj sep cost'!X103</f>
        <v>#NAME?</v>
      </c>
      <c r="L213" s="27" t="e">
        <f ca="1">($E$53*(1+AVERAGE($C$48:$C$52))^($F213-L$114+1))*'Total CH4 prod CO2 Inj'!H103+($F$53*(1+AVERAGE($D$48:$D$52))^($F213-L$114+1))*'Total CH4 prod CO2 Inj'!Y103-'Inj sep cost'!H103-'Inj sep cost'!Y103</f>
        <v>#NAME?</v>
      </c>
      <c r="M213" s="27" t="e">
        <f ca="1">($E$54*(1+AVERAGE($C$49:$C$53))^($F213-M$114+1))*'Total CH4 prod CO2 Inj'!I103+($F$54*(1+AVERAGE($D$49:$D$53))^($F213-M$114+1))*'Total CH4 prod CO2 Inj'!Z103-'Inj sep cost'!I103-'Inj sep cost'!Z103</f>
        <v>#NAME?</v>
      </c>
      <c r="N213" s="27" t="e">
        <f ca="1">($E$55*(1+AVERAGE($C$50:$C$54))^($F213-N$114+1))*'Total CH4 prod CO2 Inj'!J103+($F$55*(1+AVERAGE($D$50:$D$54))^($F213-N$114+1))*'Total CH4 prod CO2 Inj'!AA103-'Inj sep cost'!J103-'Inj sep cost'!AA103</f>
        <v>#NAME?</v>
      </c>
      <c r="O213" s="27" t="e">
        <f ca="1">($E$56*(1+AVERAGE($C$51:$C$55))^($F213-O$114+1))*'Total CH4 prod CO2 Inj'!K103+($F$56*(1+AVERAGE($D$51:$D$55))^($F213-O$114+1))*'Total CH4 prod CO2 Inj'!AB103-'Inj sep cost'!K103-'Inj sep cost'!AB103</f>
        <v>#NAME?</v>
      </c>
      <c r="P213" s="27" t="e">
        <f ca="1">($E$57*(1+AVERAGE($C$52:$C$56))^($F213-P$114+1))*'Total CH4 prod CO2 Inj'!L103+($F$57*(1+AVERAGE($D$52:$D$56))^($F213-P$114+1))*'Total CH4 prod CO2 Inj'!AC103-'Inj sep cost'!L103-'Inj sep cost'!AC103</f>
        <v>#NAME?</v>
      </c>
      <c r="Q213" s="27" t="e">
        <f ca="1">($E$58*(1+AVERAGE($C$53:$C$57))^($F213-Q$114+1))*'Total CH4 prod CO2 Inj'!M103+($F$58*(1+AVERAGE($D$53:$D$57))^($F213-Q$114+1))*'Total CH4 prod CO2 Inj'!AD103-'Inj sep cost'!M103-'Inj sep cost'!AD103</f>
        <v>#NAME?</v>
      </c>
      <c r="R213" s="27" t="e">
        <f ca="1">($E$59*(1+AVERAGE($C$54:$C$58))^($F213-R$114+1))*'Total CH4 prod CO2 Inj'!N103+($F$59*(1+AVERAGE($D$54:$D$58))^($F213-R$114+1))*'Total CH4 prod CO2 Inj'!AE103-'Inj sep cost'!N103-'Inj sep cost'!AE103</f>
        <v>#NAME?</v>
      </c>
      <c r="S213" s="27" t="e">
        <f ca="1">($E$60*(1+AVERAGE($C$55:$C$59))^($F213-S$114+1))*'Total CH4 prod CO2 Inj'!O103+($F$60*(1+AVERAGE($D$55:$D$59))^($F213-S$114+1))*'Total CH4 prod CO2 Inj'!AF103-'Inj sep cost'!O103-'Inj sep cost'!AF103</f>
        <v>#NAME?</v>
      </c>
      <c r="T213" s="27" t="e">
        <f ca="1">($E$61*(1+AVERAGE($C$56:$C$60))^($F213-T$114+1))*'Total CH4 prod CO2 Inj'!P103+($F$61*(1+AVERAGE($D$56:$D$60))^($F213-T$114+1))*'Total CH4 prod CO2 Inj'!AG103-'Inj sep cost'!P103-'Inj sep cost'!AG103</f>
        <v>#NAME?</v>
      </c>
      <c r="U213" s="27" t="e">
        <f ca="1">($E$62*(1+AVERAGE($C$56:$C$60))^($F213-U$114+1))*'Total CH4 prod CO2 Inj'!Q103+($F$62*(1+AVERAGE($D$56:$D$60))^($F213-U$114+1))*'Total CH4 prod CO2 Inj'!AH103-'Inj sep cost'!Q103-'Inj sep cost'!AH103</f>
        <v>#NAME?</v>
      </c>
    </row>
    <row r="214" spans="2:24" x14ac:dyDescent="0.45">
      <c r="F214">
        <v>100</v>
      </c>
      <c r="G214" s="27" t="e">
        <f ca="1">($E$48*(1+AVERAGE($C$43:$C$47))^($F214-G$114+1))*'Total CH4 prod CO2 Inj'!C104+($F$48*(1+AVERAGE($D$43:$D$47))^($F214-G$114+1))*'Total CH4 prod CO2 Inj'!T104-'Inj sep cost'!C104-'Inj sep cost'!T104</f>
        <v>#NAME?</v>
      </c>
      <c r="H214" s="27" t="e">
        <f ca="1">($E$49*(1+AVERAGE($C$44:$C$48))^($F214-H$114+1))*'Total CH4 prod CO2 Inj'!D104+($F$49*(1+AVERAGE($D$44:$D$48))^($F214-H$114+1))*'Total CH4 prod CO2 Inj'!U104-'Inj sep cost'!D104-'Inj sep cost'!U104</f>
        <v>#NAME?</v>
      </c>
      <c r="I214" s="27" t="e">
        <f ca="1">($E$50*(1+AVERAGE($C$45:$C$49))^($F214-I$114+1))*'Total CH4 prod CO2 Inj'!E104+($F$50*(1+AVERAGE($D$45:$D$49))^($F214-I$114+1))*'Total CH4 prod CO2 Inj'!V104-'Inj sep cost'!E104-'Inj sep cost'!V104</f>
        <v>#NAME?</v>
      </c>
      <c r="J214" s="27" t="e">
        <f ca="1">($E$51*(1+AVERAGE($C$46:$C$50))^($F214-J$114+1))*'Total CH4 prod CO2 Inj'!F104+($F$51*(1+AVERAGE($D$46:$D$50))^($F214-J$114+1))*'Total CH4 prod CO2 Inj'!W104-'Inj sep cost'!F104-'Inj sep cost'!W104</f>
        <v>#NAME?</v>
      </c>
      <c r="K214" s="27" t="e">
        <f ca="1">($E$52*(1+AVERAGE($C$47:$C$51))^($F214-K$114+1))*'Total CH4 prod CO2 Inj'!G104+($F$52*(1+AVERAGE($D$47:$D$51))^($F214-K$114+1))*'Total CH4 prod CO2 Inj'!X104-'Inj sep cost'!G104-'Inj sep cost'!X104</f>
        <v>#NAME?</v>
      </c>
      <c r="L214" s="27" t="e">
        <f ca="1">($E$53*(1+AVERAGE($C$48:$C$52))^($F214-L$114+1))*'Total CH4 prod CO2 Inj'!H104+($F$53*(1+AVERAGE($D$48:$D$52))^($F214-L$114+1))*'Total CH4 prod CO2 Inj'!Y104-'Inj sep cost'!H104-'Inj sep cost'!Y104</f>
        <v>#NAME?</v>
      </c>
      <c r="M214" s="27" t="e">
        <f ca="1">($E$54*(1+AVERAGE($C$49:$C$53))^($F214-M$114+1))*'Total CH4 prod CO2 Inj'!I104+($F$54*(1+AVERAGE($D$49:$D$53))^($F214-M$114+1))*'Total CH4 prod CO2 Inj'!Z104-'Inj sep cost'!I104-'Inj sep cost'!Z104</f>
        <v>#NAME?</v>
      </c>
      <c r="N214" s="27" t="e">
        <f ca="1">($E$55*(1+AVERAGE($C$50:$C$54))^($F214-N$114+1))*'Total CH4 prod CO2 Inj'!J104+($F$55*(1+AVERAGE($D$50:$D$54))^($F214-N$114+1))*'Total CH4 prod CO2 Inj'!AA104-'Inj sep cost'!J104-'Inj sep cost'!AA104</f>
        <v>#NAME?</v>
      </c>
      <c r="O214" s="27" t="e">
        <f ca="1">($E$56*(1+AVERAGE($C$51:$C$55))^($F214-O$114+1))*'Total CH4 prod CO2 Inj'!K104+($F$56*(1+AVERAGE($D$51:$D$55))^($F214-O$114+1))*'Total CH4 prod CO2 Inj'!AB104-'Inj sep cost'!K104-'Inj sep cost'!AB104</f>
        <v>#NAME?</v>
      </c>
      <c r="P214" s="27" t="e">
        <f ca="1">($E$57*(1+AVERAGE($C$52:$C$56))^($F214-P$114+1))*'Total CH4 prod CO2 Inj'!L104+($F$57*(1+AVERAGE($D$52:$D$56))^($F214-P$114+1))*'Total CH4 prod CO2 Inj'!AC104-'Inj sep cost'!L104-'Inj sep cost'!AC104</f>
        <v>#NAME?</v>
      </c>
      <c r="Q214" s="27" t="e">
        <f ca="1">($E$58*(1+AVERAGE($C$53:$C$57))^($F214-Q$114+1))*'Total CH4 prod CO2 Inj'!M104+($F$58*(1+AVERAGE($D$53:$D$57))^($F214-Q$114+1))*'Total CH4 prod CO2 Inj'!AD104-'Inj sep cost'!M104-'Inj sep cost'!AD104</f>
        <v>#NAME?</v>
      </c>
      <c r="R214" s="27" t="e">
        <f ca="1">($E$59*(1+AVERAGE($C$54:$C$58))^($F214-R$114+1))*'Total CH4 prod CO2 Inj'!N104+($F$59*(1+AVERAGE($D$54:$D$58))^($F214-R$114+1))*'Total CH4 prod CO2 Inj'!AE104-'Inj sep cost'!N104-'Inj sep cost'!AE104</f>
        <v>#NAME?</v>
      </c>
      <c r="S214" s="27" t="e">
        <f ca="1">($E$60*(1+AVERAGE($C$55:$C$59))^($F214-S$114+1))*'Total CH4 prod CO2 Inj'!O104+($F$60*(1+AVERAGE($D$55:$D$59))^($F214-S$114+1))*'Total CH4 prod CO2 Inj'!AF104-'Inj sep cost'!O104-'Inj sep cost'!AF104</f>
        <v>#NAME?</v>
      </c>
      <c r="T214" s="27" t="e">
        <f ca="1">($E$61*(1+AVERAGE($C$56:$C$60))^($F214-T$114+1))*'Total CH4 prod CO2 Inj'!P104+($F$61*(1+AVERAGE($D$56:$D$60))^($F214-T$114+1))*'Total CH4 prod CO2 Inj'!AG104-'Inj sep cost'!P104-'Inj sep cost'!AG104</f>
        <v>#NAME?</v>
      </c>
      <c r="U214" s="27" t="e">
        <f ca="1">($E$62*(1+AVERAGE($C$56:$C$60))^($F214-U$114+1))*'Total CH4 prod CO2 Inj'!Q104+($F$62*(1+AVERAGE($D$56:$D$60))^($F214-U$114+1))*'Total CH4 prod CO2 Inj'!AH104-'Inj sep cost'!Q104-'Inj sep cost'!AH104</f>
        <v>#NAME?</v>
      </c>
    </row>
    <row r="218" spans="2:24" x14ac:dyDescent="0.45">
      <c r="G218">
        <v>42</v>
      </c>
      <c r="H218">
        <v>43</v>
      </c>
      <c r="I218">
        <v>44</v>
      </c>
      <c r="J218">
        <v>45</v>
      </c>
      <c r="K218">
        <v>46</v>
      </c>
      <c r="L218">
        <v>47</v>
      </c>
      <c r="M218">
        <v>48</v>
      </c>
      <c r="N218">
        <v>49</v>
      </c>
      <c r="O218">
        <v>50</v>
      </c>
      <c r="P218">
        <v>51</v>
      </c>
      <c r="Q218">
        <v>52</v>
      </c>
      <c r="R218">
        <v>53</v>
      </c>
      <c r="S218">
        <v>54</v>
      </c>
      <c r="T218">
        <v>55</v>
      </c>
      <c r="U218">
        <v>56</v>
      </c>
    </row>
    <row r="219" spans="2:24" x14ac:dyDescent="0.45">
      <c r="F219">
        <v>1</v>
      </c>
      <c r="G219" s="19">
        <f t="shared" ref="G219:J238" si="60">G7</f>
        <v>2268150</v>
      </c>
      <c r="H219" s="19">
        <f t="shared" si="60"/>
        <v>2268150</v>
      </c>
      <c r="I219" s="19">
        <f t="shared" si="60"/>
        <v>2268150</v>
      </c>
      <c r="J219" s="19">
        <f t="shared" si="60"/>
        <v>2268150</v>
      </c>
      <c r="K219" s="19">
        <f t="shared" ref="K219:U219" si="61">K7</f>
        <v>2268150</v>
      </c>
      <c r="L219" s="19">
        <f t="shared" si="61"/>
        <v>2268150</v>
      </c>
      <c r="M219" s="19">
        <f t="shared" si="61"/>
        <v>2268150</v>
      </c>
      <c r="N219" s="19">
        <f t="shared" si="61"/>
        <v>2268150</v>
      </c>
      <c r="O219" s="19">
        <f t="shared" si="61"/>
        <v>2268150</v>
      </c>
      <c r="P219" s="19">
        <f t="shared" si="61"/>
        <v>2268150</v>
      </c>
      <c r="Q219" s="19">
        <f t="shared" si="61"/>
        <v>2268150</v>
      </c>
      <c r="R219" s="19">
        <f t="shared" si="61"/>
        <v>2268150</v>
      </c>
      <c r="S219" s="19">
        <f t="shared" si="61"/>
        <v>2268150</v>
      </c>
      <c r="T219" s="19">
        <f t="shared" si="61"/>
        <v>2268150</v>
      </c>
      <c r="U219" s="19">
        <f t="shared" si="61"/>
        <v>2268150</v>
      </c>
      <c r="V219" s="19"/>
      <c r="W219" s="19"/>
      <c r="X219" s="19"/>
    </row>
    <row r="220" spans="2:24" x14ac:dyDescent="0.45">
      <c r="B220" s="29" t="s">
        <v>38</v>
      </c>
      <c r="F220">
        <v>2</v>
      </c>
      <c r="G220" s="19" t="e">
        <f t="shared" ca="1" si="60"/>
        <v>#NAME?</v>
      </c>
      <c r="H220" s="19" t="e">
        <f t="shared" ca="1" si="60"/>
        <v>#NAME?</v>
      </c>
      <c r="I220" s="19" t="e">
        <f t="shared" ca="1" si="60"/>
        <v>#NAME?</v>
      </c>
      <c r="J220" s="19" t="e">
        <f t="shared" ca="1" si="60"/>
        <v>#NAME?</v>
      </c>
      <c r="K220" s="19" t="e">
        <f t="shared" ref="K220:U220" ca="1" si="62">K8</f>
        <v>#NAME?</v>
      </c>
      <c r="L220" s="19" t="e">
        <f t="shared" ca="1" si="62"/>
        <v>#NAME?</v>
      </c>
      <c r="M220" s="19" t="e">
        <f t="shared" ca="1" si="62"/>
        <v>#NAME?</v>
      </c>
      <c r="N220" s="19" t="e">
        <f t="shared" ca="1" si="62"/>
        <v>#NAME?</v>
      </c>
      <c r="O220" s="19" t="e">
        <f t="shared" ca="1" si="62"/>
        <v>#NAME?</v>
      </c>
      <c r="P220" s="19" t="e">
        <f t="shared" ca="1" si="62"/>
        <v>#NAME?</v>
      </c>
      <c r="Q220" s="19" t="e">
        <f t="shared" ca="1" si="62"/>
        <v>#NAME?</v>
      </c>
      <c r="R220" s="19" t="e">
        <f t="shared" ca="1" si="62"/>
        <v>#NAME?</v>
      </c>
      <c r="S220" s="19" t="e">
        <f t="shared" ca="1" si="62"/>
        <v>#NAME?</v>
      </c>
      <c r="T220" s="19" t="e">
        <f t="shared" ca="1" si="62"/>
        <v>#NAME?</v>
      </c>
      <c r="U220" s="19" t="e">
        <f t="shared" ca="1" si="62"/>
        <v>#NAME?</v>
      </c>
      <c r="V220" s="19"/>
      <c r="W220" s="19"/>
      <c r="X220" s="19"/>
    </row>
    <row r="221" spans="2:24" x14ac:dyDescent="0.45">
      <c r="B221" s="29" t="s">
        <v>37</v>
      </c>
      <c r="F221">
        <v>3</v>
      </c>
      <c r="G221" s="19" t="e">
        <f t="shared" ca="1" si="60"/>
        <v>#NAME?</v>
      </c>
      <c r="H221" s="19" t="e">
        <f t="shared" ca="1" si="60"/>
        <v>#NAME?</v>
      </c>
      <c r="I221" s="19" t="e">
        <f t="shared" ca="1" si="60"/>
        <v>#NAME?</v>
      </c>
      <c r="J221" s="19" t="e">
        <f t="shared" ca="1" si="60"/>
        <v>#NAME?</v>
      </c>
      <c r="K221" s="19" t="e">
        <f t="shared" ref="K221:U221" ca="1" si="63">K9</f>
        <v>#NAME?</v>
      </c>
      <c r="L221" s="19" t="e">
        <f t="shared" ca="1" si="63"/>
        <v>#NAME?</v>
      </c>
      <c r="M221" s="19" t="e">
        <f t="shared" ca="1" si="63"/>
        <v>#NAME?</v>
      </c>
      <c r="N221" s="19" t="e">
        <f t="shared" ca="1" si="63"/>
        <v>#NAME?</v>
      </c>
      <c r="O221" s="19" t="e">
        <f t="shared" ca="1" si="63"/>
        <v>#NAME?</v>
      </c>
      <c r="P221" s="19" t="e">
        <f t="shared" ca="1" si="63"/>
        <v>#NAME?</v>
      </c>
      <c r="Q221" s="19" t="e">
        <f t="shared" ca="1" si="63"/>
        <v>#NAME?</v>
      </c>
      <c r="R221" s="19" t="e">
        <f t="shared" ca="1" si="63"/>
        <v>#NAME?</v>
      </c>
      <c r="S221" s="19" t="e">
        <f t="shared" ca="1" si="63"/>
        <v>#NAME?</v>
      </c>
      <c r="T221" s="19" t="e">
        <f t="shared" ca="1" si="63"/>
        <v>#NAME?</v>
      </c>
      <c r="U221" s="19" t="e">
        <f t="shared" ca="1" si="63"/>
        <v>#NAME?</v>
      </c>
      <c r="V221" s="19"/>
      <c r="W221" s="19"/>
      <c r="X221" s="19"/>
    </row>
    <row r="222" spans="2:24" x14ac:dyDescent="0.45">
      <c r="F222">
        <v>4</v>
      </c>
      <c r="G222" s="19" t="e">
        <f t="shared" ca="1" si="60"/>
        <v>#NAME?</v>
      </c>
      <c r="H222" s="19" t="e">
        <f t="shared" ca="1" si="60"/>
        <v>#NAME?</v>
      </c>
      <c r="I222" s="19" t="e">
        <f t="shared" ca="1" si="60"/>
        <v>#NAME?</v>
      </c>
      <c r="J222" s="19" t="e">
        <f t="shared" ca="1" si="60"/>
        <v>#NAME?</v>
      </c>
      <c r="K222" s="19" t="e">
        <f t="shared" ref="K222:U222" ca="1" si="64">K10</f>
        <v>#NAME?</v>
      </c>
      <c r="L222" s="19" t="e">
        <f t="shared" ca="1" si="64"/>
        <v>#NAME?</v>
      </c>
      <c r="M222" s="19" t="e">
        <f t="shared" ca="1" si="64"/>
        <v>#NAME?</v>
      </c>
      <c r="N222" s="19" t="e">
        <f t="shared" ca="1" si="64"/>
        <v>#NAME?</v>
      </c>
      <c r="O222" s="19" t="e">
        <f t="shared" ca="1" si="64"/>
        <v>#NAME?</v>
      </c>
      <c r="P222" s="19" t="e">
        <f t="shared" ca="1" si="64"/>
        <v>#NAME?</v>
      </c>
      <c r="Q222" s="19" t="e">
        <f t="shared" ca="1" si="64"/>
        <v>#NAME?</v>
      </c>
      <c r="R222" s="19" t="e">
        <f t="shared" ca="1" si="64"/>
        <v>#NAME?</v>
      </c>
      <c r="S222" s="19" t="e">
        <f t="shared" ca="1" si="64"/>
        <v>#NAME?</v>
      </c>
      <c r="T222" s="19" t="e">
        <f t="shared" ca="1" si="64"/>
        <v>#NAME?</v>
      </c>
      <c r="U222" s="19" t="e">
        <f t="shared" ca="1" si="64"/>
        <v>#NAME?</v>
      </c>
      <c r="V222" s="19"/>
      <c r="W222" s="19"/>
      <c r="X222" s="19"/>
    </row>
    <row r="223" spans="2:24" x14ac:dyDescent="0.45">
      <c r="F223">
        <v>5</v>
      </c>
      <c r="G223" s="19" t="e">
        <f t="shared" ca="1" si="60"/>
        <v>#NAME?</v>
      </c>
      <c r="H223" s="19" t="e">
        <f t="shared" ca="1" si="60"/>
        <v>#NAME?</v>
      </c>
      <c r="I223" s="19" t="e">
        <f t="shared" ca="1" si="60"/>
        <v>#NAME?</v>
      </c>
      <c r="J223" s="19" t="e">
        <f t="shared" ca="1" si="60"/>
        <v>#NAME?</v>
      </c>
      <c r="K223" s="19" t="e">
        <f t="shared" ref="K223:U223" ca="1" si="65">K11</f>
        <v>#NAME?</v>
      </c>
      <c r="L223" s="19" t="e">
        <f t="shared" ca="1" si="65"/>
        <v>#NAME?</v>
      </c>
      <c r="M223" s="19" t="e">
        <f t="shared" ca="1" si="65"/>
        <v>#NAME?</v>
      </c>
      <c r="N223" s="19" t="e">
        <f t="shared" ca="1" si="65"/>
        <v>#NAME?</v>
      </c>
      <c r="O223" s="19" t="e">
        <f t="shared" ca="1" si="65"/>
        <v>#NAME?</v>
      </c>
      <c r="P223" s="19" t="e">
        <f t="shared" ca="1" si="65"/>
        <v>#NAME?</v>
      </c>
      <c r="Q223" s="19" t="e">
        <f t="shared" ca="1" si="65"/>
        <v>#NAME?</v>
      </c>
      <c r="R223" s="19" t="e">
        <f t="shared" ca="1" si="65"/>
        <v>#NAME?</v>
      </c>
      <c r="S223" s="19" t="e">
        <f t="shared" ca="1" si="65"/>
        <v>#NAME?</v>
      </c>
      <c r="T223" s="19" t="e">
        <f t="shared" ca="1" si="65"/>
        <v>#NAME?</v>
      </c>
      <c r="U223" s="19" t="e">
        <f t="shared" ca="1" si="65"/>
        <v>#NAME?</v>
      </c>
      <c r="V223" s="19"/>
      <c r="W223" s="19"/>
      <c r="X223" s="19"/>
    </row>
    <row r="224" spans="2:24" x14ac:dyDescent="0.45">
      <c r="F224">
        <v>6</v>
      </c>
      <c r="G224" s="19" t="e">
        <f t="shared" ca="1" si="60"/>
        <v>#NAME?</v>
      </c>
      <c r="H224" s="19" t="e">
        <f t="shared" ca="1" si="60"/>
        <v>#NAME?</v>
      </c>
      <c r="I224" s="19" t="e">
        <f t="shared" ca="1" si="60"/>
        <v>#NAME?</v>
      </c>
      <c r="J224" s="19" t="e">
        <f t="shared" ca="1" si="60"/>
        <v>#NAME?</v>
      </c>
      <c r="K224" s="19" t="e">
        <f t="shared" ref="K224:U224" ca="1" si="66">K12</f>
        <v>#NAME?</v>
      </c>
      <c r="L224" s="19" t="e">
        <f t="shared" ca="1" si="66"/>
        <v>#NAME?</v>
      </c>
      <c r="M224" s="19" t="e">
        <f t="shared" ca="1" si="66"/>
        <v>#NAME?</v>
      </c>
      <c r="N224" s="19" t="e">
        <f t="shared" ca="1" si="66"/>
        <v>#NAME?</v>
      </c>
      <c r="O224" s="19" t="e">
        <f t="shared" ca="1" si="66"/>
        <v>#NAME?</v>
      </c>
      <c r="P224" s="19" t="e">
        <f t="shared" ca="1" si="66"/>
        <v>#NAME?</v>
      </c>
      <c r="Q224" s="19" t="e">
        <f t="shared" ca="1" si="66"/>
        <v>#NAME?</v>
      </c>
      <c r="R224" s="19" t="e">
        <f t="shared" ca="1" si="66"/>
        <v>#NAME?</v>
      </c>
      <c r="S224" s="19" t="e">
        <f t="shared" ca="1" si="66"/>
        <v>#NAME?</v>
      </c>
      <c r="T224" s="19" t="e">
        <f t="shared" ca="1" si="66"/>
        <v>#NAME?</v>
      </c>
      <c r="U224" s="19" t="e">
        <f t="shared" ca="1" si="66"/>
        <v>#NAME?</v>
      </c>
      <c r="V224" s="19"/>
      <c r="W224" s="19"/>
      <c r="X224" s="19"/>
    </row>
    <row r="225" spans="6:24" x14ac:dyDescent="0.45">
      <c r="F225">
        <v>7</v>
      </c>
      <c r="G225" s="19" t="e">
        <f t="shared" ca="1" si="60"/>
        <v>#NAME?</v>
      </c>
      <c r="H225" s="19" t="e">
        <f t="shared" ca="1" si="60"/>
        <v>#NAME?</v>
      </c>
      <c r="I225" s="19" t="e">
        <f t="shared" ca="1" si="60"/>
        <v>#NAME?</v>
      </c>
      <c r="J225" s="19" t="e">
        <f t="shared" ca="1" si="60"/>
        <v>#NAME?</v>
      </c>
      <c r="K225" s="19" t="e">
        <f t="shared" ref="K225:U225" ca="1" si="67">K13</f>
        <v>#NAME?</v>
      </c>
      <c r="L225" s="19" t="e">
        <f t="shared" ca="1" si="67"/>
        <v>#NAME?</v>
      </c>
      <c r="M225" s="19" t="e">
        <f t="shared" ca="1" si="67"/>
        <v>#NAME?</v>
      </c>
      <c r="N225" s="19" t="e">
        <f t="shared" ca="1" si="67"/>
        <v>#NAME?</v>
      </c>
      <c r="O225" s="19" t="e">
        <f t="shared" ca="1" si="67"/>
        <v>#NAME?</v>
      </c>
      <c r="P225" s="19" t="e">
        <f t="shared" ca="1" si="67"/>
        <v>#NAME?</v>
      </c>
      <c r="Q225" s="19" t="e">
        <f t="shared" ca="1" si="67"/>
        <v>#NAME?</v>
      </c>
      <c r="R225" s="19" t="e">
        <f t="shared" ca="1" si="67"/>
        <v>#NAME?</v>
      </c>
      <c r="S225" s="19" t="e">
        <f t="shared" ca="1" si="67"/>
        <v>#NAME?</v>
      </c>
      <c r="T225" s="19" t="e">
        <f t="shared" ca="1" si="67"/>
        <v>#NAME?</v>
      </c>
      <c r="U225" s="19" t="e">
        <f t="shared" ca="1" si="67"/>
        <v>#NAME?</v>
      </c>
      <c r="V225" s="19"/>
      <c r="W225" s="19"/>
      <c r="X225" s="19"/>
    </row>
    <row r="226" spans="6:24" x14ac:dyDescent="0.45">
      <c r="F226">
        <v>8</v>
      </c>
      <c r="G226" s="19" t="e">
        <f t="shared" ca="1" si="60"/>
        <v>#NAME?</v>
      </c>
      <c r="H226" s="19" t="e">
        <f t="shared" ca="1" si="60"/>
        <v>#NAME?</v>
      </c>
      <c r="I226" s="19" t="e">
        <f t="shared" ca="1" si="60"/>
        <v>#NAME?</v>
      </c>
      <c r="J226" s="19" t="e">
        <f t="shared" ca="1" si="60"/>
        <v>#NAME?</v>
      </c>
      <c r="K226" s="19" t="e">
        <f t="shared" ref="K226:U226" ca="1" si="68">K14</f>
        <v>#NAME?</v>
      </c>
      <c r="L226" s="19" t="e">
        <f t="shared" ca="1" si="68"/>
        <v>#NAME?</v>
      </c>
      <c r="M226" s="19" t="e">
        <f t="shared" ca="1" si="68"/>
        <v>#NAME?</v>
      </c>
      <c r="N226" s="19" t="e">
        <f t="shared" ca="1" si="68"/>
        <v>#NAME?</v>
      </c>
      <c r="O226" s="19" t="e">
        <f t="shared" ca="1" si="68"/>
        <v>#NAME?</v>
      </c>
      <c r="P226" s="19" t="e">
        <f t="shared" ca="1" si="68"/>
        <v>#NAME?</v>
      </c>
      <c r="Q226" s="19" t="e">
        <f t="shared" ca="1" si="68"/>
        <v>#NAME?</v>
      </c>
      <c r="R226" s="19" t="e">
        <f t="shared" ca="1" si="68"/>
        <v>#NAME?</v>
      </c>
      <c r="S226" s="19" t="e">
        <f t="shared" ca="1" si="68"/>
        <v>#NAME?</v>
      </c>
      <c r="T226" s="19" t="e">
        <f t="shared" ca="1" si="68"/>
        <v>#NAME?</v>
      </c>
      <c r="U226" s="19" t="e">
        <f t="shared" ca="1" si="68"/>
        <v>#NAME?</v>
      </c>
      <c r="V226" s="19"/>
      <c r="W226" s="19"/>
      <c r="X226" s="19"/>
    </row>
    <row r="227" spans="6:24" x14ac:dyDescent="0.45">
      <c r="F227">
        <v>9</v>
      </c>
      <c r="G227" s="19" t="e">
        <f t="shared" ca="1" si="60"/>
        <v>#NAME?</v>
      </c>
      <c r="H227" s="19" t="e">
        <f t="shared" ca="1" si="60"/>
        <v>#NAME?</v>
      </c>
      <c r="I227" s="19" t="e">
        <f t="shared" ca="1" si="60"/>
        <v>#NAME?</v>
      </c>
      <c r="J227" s="19" t="e">
        <f t="shared" ca="1" si="60"/>
        <v>#NAME?</v>
      </c>
      <c r="K227" s="19" t="e">
        <f t="shared" ref="K227:U227" ca="1" si="69">K15</f>
        <v>#NAME?</v>
      </c>
      <c r="L227" s="19" t="e">
        <f t="shared" ca="1" si="69"/>
        <v>#NAME?</v>
      </c>
      <c r="M227" s="19" t="e">
        <f t="shared" ca="1" si="69"/>
        <v>#NAME?</v>
      </c>
      <c r="N227" s="19" t="e">
        <f t="shared" ca="1" si="69"/>
        <v>#NAME?</v>
      </c>
      <c r="O227" s="19" t="e">
        <f t="shared" ca="1" si="69"/>
        <v>#NAME?</v>
      </c>
      <c r="P227" s="19" t="e">
        <f t="shared" ca="1" si="69"/>
        <v>#NAME?</v>
      </c>
      <c r="Q227" s="19" t="e">
        <f t="shared" ca="1" si="69"/>
        <v>#NAME?</v>
      </c>
      <c r="R227" s="19" t="e">
        <f t="shared" ca="1" si="69"/>
        <v>#NAME?</v>
      </c>
      <c r="S227" s="19" t="e">
        <f t="shared" ca="1" si="69"/>
        <v>#NAME?</v>
      </c>
      <c r="T227" s="19" t="e">
        <f t="shared" ca="1" si="69"/>
        <v>#NAME?</v>
      </c>
      <c r="U227" s="19" t="e">
        <f t="shared" ca="1" si="69"/>
        <v>#NAME?</v>
      </c>
      <c r="V227" s="19"/>
      <c r="W227" s="19"/>
      <c r="X227" s="19"/>
    </row>
    <row r="228" spans="6:24" x14ac:dyDescent="0.45">
      <c r="F228">
        <v>10</v>
      </c>
      <c r="G228" s="19" t="e">
        <f t="shared" ca="1" si="60"/>
        <v>#NAME?</v>
      </c>
      <c r="H228" s="19" t="e">
        <f t="shared" ca="1" si="60"/>
        <v>#NAME?</v>
      </c>
      <c r="I228" s="19" t="e">
        <f t="shared" ca="1" si="60"/>
        <v>#NAME?</v>
      </c>
      <c r="J228" s="19" t="e">
        <f t="shared" ca="1" si="60"/>
        <v>#NAME?</v>
      </c>
      <c r="K228" s="19" t="e">
        <f t="shared" ref="K228:U228" ca="1" si="70">K16</f>
        <v>#NAME?</v>
      </c>
      <c r="L228" s="19" t="e">
        <f t="shared" ca="1" si="70"/>
        <v>#NAME?</v>
      </c>
      <c r="M228" s="19" t="e">
        <f t="shared" ca="1" si="70"/>
        <v>#NAME?</v>
      </c>
      <c r="N228" s="19" t="e">
        <f t="shared" ca="1" si="70"/>
        <v>#NAME?</v>
      </c>
      <c r="O228" s="19" t="e">
        <f t="shared" ca="1" si="70"/>
        <v>#NAME?</v>
      </c>
      <c r="P228" s="19" t="e">
        <f t="shared" ca="1" si="70"/>
        <v>#NAME?</v>
      </c>
      <c r="Q228" s="19" t="e">
        <f t="shared" ca="1" si="70"/>
        <v>#NAME?</v>
      </c>
      <c r="R228" s="19" t="e">
        <f t="shared" ca="1" si="70"/>
        <v>#NAME?</v>
      </c>
      <c r="S228" s="19" t="e">
        <f t="shared" ca="1" si="70"/>
        <v>#NAME?</v>
      </c>
      <c r="T228" s="19" t="e">
        <f t="shared" ca="1" si="70"/>
        <v>#NAME?</v>
      </c>
      <c r="U228" s="19" t="e">
        <f t="shared" ca="1" si="70"/>
        <v>#NAME?</v>
      </c>
      <c r="V228" s="19"/>
      <c r="W228" s="19"/>
      <c r="X228" s="19"/>
    </row>
    <row r="229" spans="6:24" x14ac:dyDescent="0.45">
      <c r="F229">
        <v>11</v>
      </c>
      <c r="G229" s="19" t="e">
        <f t="shared" ca="1" si="60"/>
        <v>#NAME?</v>
      </c>
      <c r="H229" s="19" t="e">
        <f t="shared" ca="1" si="60"/>
        <v>#NAME?</v>
      </c>
      <c r="I229" s="19" t="e">
        <f t="shared" ca="1" si="60"/>
        <v>#NAME?</v>
      </c>
      <c r="J229" s="19" t="e">
        <f t="shared" ca="1" si="60"/>
        <v>#NAME?</v>
      </c>
      <c r="K229" s="19" t="e">
        <f t="shared" ref="K229:U229" ca="1" si="71">K17</f>
        <v>#NAME?</v>
      </c>
      <c r="L229" s="19" t="e">
        <f t="shared" ca="1" si="71"/>
        <v>#NAME?</v>
      </c>
      <c r="M229" s="19" t="e">
        <f t="shared" ca="1" si="71"/>
        <v>#NAME?</v>
      </c>
      <c r="N229" s="19" t="e">
        <f t="shared" ca="1" si="71"/>
        <v>#NAME?</v>
      </c>
      <c r="O229" s="19" t="e">
        <f t="shared" ca="1" si="71"/>
        <v>#NAME?</v>
      </c>
      <c r="P229" s="19" t="e">
        <f t="shared" ca="1" si="71"/>
        <v>#NAME?</v>
      </c>
      <c r="Q229" s="19" t="e">
        <f t="shared" ca="1" si="71"/>
        <v>#NAME?</v>
      </c>
      <c r="R229" s="19" t="e">
        <f t="shared" ca="1" si="71"/>
        <v>#NAME?</v>
      </c>
      <c r="S229" s="19" t="e">
        <f t="shared" ca="1" si="71"/>
        <v>#NAME?</v>
      </c>
      <c r="T229" s="19" t="e">
        <f t="shared" ca="1" si="71"/>
        <v>#NAME?</v>
      </c>
      <c r="U229" s="19" t="e">
        <f t="shared" ca="1" si="71"/>
        <v>#NAME?</v>
      </c>
      <c r="V229" s="19"/>
      <c r="W229" s="19"/>
      <c r="X229" s="19"/>
    </row>
    <row r="230" spans="6:24" x14ac:dyDescent="0.45">
      <c r="F230">
        <v>12</v>
      </c>
      <c r="G230" s="19" t="e">
        <f t="shared" ca="1" si="60"/>
        <v>#NAME?</v>
      </c>
      <c r="H230" s="19" t="e">
        <f t="shared" ca="1" si="60"/>
        <v>#NAME?</v>
      </c>
      <c r="I230" s="19" t="e">
        <f t="shared" ca="1" si="60"/>
        <v>#NAME?</v>
      </c>
      <c r="J230" s="19" t="e">
        <f t="shared" ca="1" si="60"/>
        <v>#NAME?</v>
      </c>
      <c r="K230" s="19" t="e">
        <f t="shared" ref="K230:U230" ca="1" si="72">K18</f>
        <v>#NAME?</v>
      </c>
      <c r="L230" s="19" t="e">
        <f t="shared" ca="1" si="72"/>
        <v>#NAME?</v>
      </c>
      <c r="M230" s="19" t="e">
        <f t="shared" ca="1" si="72"/>
        <v>#NAME?</v>
      </c>
      <c r="N230" s="19" t="e">
        <f t="shared" ca="1" si="72"/>
        <v>#NAME?</v>
      </c>
      <c r="O230" s="19" t="e">
        <f t="shared" ca="1" si="72"/>
        <v>#NAME?</v>
      </c>
      <c r="P230" s="19" t="e">
        <f t="shared" ca="1" si="72"/>
        <v>#NAME?</v>
      </c>
      <c r="Q230" s="19" t="e">
        <f t="shared" ca="1" si="72"/>
        <v>#NAME?</v>
      </c>
      <c r="R230" s="19" t="e">
        <f t="shared" ca="1" si="72"/>
        <v>#NAME?</v>
      </c>
      <c r="S230" s="19" t="e">
        <f t="shared" ca="1" si="72"/>
        <v>#NAME?</v>
      </c>
      <c r="T230" s="19" t="e">
        <f t="shared" ca="1" si="72"/>
        <v>#NAME?</v>
      </c>
      <c r="U230" s="19" t="e">
        <f t="shared" ca="1" si="72"/>
        <v>#NAME?</v>
      </c>
      <c r="V230" s="19"/>
      <c r="W230" s="19"/>
      <c r="X230" s="19"/>
    </row>
    <row r="231" spans="6:24" x14ac:dyDescent="0.45">
      <c r="F231">
        <v>13</v>
      </c>
      <c r="G231" s="19" t="e">
        <f t="shared" ca="1" si="60"/>
        <v>#NAME?</v>
      </c>
      <c r="H231" s="19" t="e">
        <f t="shared" ca="1" si="60"/>
        <v>#NAME?</v>
      </c>
      <c r="I231" s="19" t="e">
        <f t="shared" ca="1" si="60"/>
        <v>#NAME?</v>
      </c>
      <c r="J231" s="19" t="e">
        <f t="shared" ca="1" si="60"/>
        <v>#NAME?</v>
      </c>
      <c r="K231" s="19" t="e">
        <f t="shared" ref="K231:U231" ca="1" si="73">K19</f>
        <v>#NAME?</v>
      </c>
      <c r="L231" s="19" t="e">
        <f t="shared" ca="1" si="73"/>
        <v>#NAME?</v>
      </c>
      <c r="M231" s="19" t="e">
        <f t="shared" ca="1" si="73"/>
        <v>#NAME?</v>
      </c>
      <c r="N231" s="19" t="e">
        <f t="shared" ca="1" si="73"/>
        <v>#NAME?</v>
      </c>
      <c r="O231" s="19" t="e">
        <f t="shared" ca="1" si="73"/>
        <v>#NAME?</v>
      </c>
      <c r="P231" s="19" t="e">
        <f t="shared" ca="1" si="73"/>
        <v>#NAME?</v>
      </c>
      <c r="Q231" s="19" t="e">
        <f t="shared" ca="1" si="73"/>
        <v>#NAME?</v>
      </c>
      <c r="R231" s="19" t="e">
        <f t="shared" ca="1" si="73"/>
        <v>#NAME?</v>
      </c>
      <c r="S231" s="19" t="e">
        <f t="shared" ca="1" si="73"/>
        <v>#NAME?</v>
      </c>
      <c r="T231" s="19" t="e">
        <f t="shared" ca="1" si="73"/>
        <v>#NAME?</v>
      </c>
      <c r="U231" s="19" t="e">
        <f t="shared" ca="1" si="73"/>
        <v>#NAME?</v>
      </c>
      <c r="V231" s="19"/>
      <c r="W231" s="19"/>
      <c r="X231" s="19"/>
    </row>
    <row r="232" spans="6:24" x14ac:dyDescent="0.45">
      <c r="F232">
        <v>14</v>
      </c>
      <c r="G232" s="19" t="e">
        <f t="shared" ca="1" si="60"/>
        <v>#NAME?</v>
      </c>
      <c r="H232" s="19" t="e">
        <f t="shared" ca="1" si="60"/>
        <v>#NAME?</v>
      </c>
      <c r="I232" s="19" t="e">
        <f t="shared" ca="1" si="60"/>
        <v>#NAME?</v>
      </c>
      <c r="J232" s="19" t="e">
        <f t="shared" ca="1" si="60"/>
        <v>#NAME?</v>
      </c>
      <c r="K232" s="19" t="e">
        <f t="shared" ref="K232:U232" ca="1" si="74">K20</f>
        <v>#NAME?</v>
      </c>
      <c r="L232" s="19" t="e">
        <f t="shared" ca="1" si="74"/>
        <v>#NAME?</v>
      </c>
      <c r="M232" s="19" t="e">
        <f t="shared" ca="1" si="74"/>
        <v>#NAME?</v>
      </c>
      <c r="N232" s="19" t="e">
        <f t="shared" ca="1" si="74"/>
        <v>#NAME?</v>
      </c>
      <c r="O232" s="19" t="e">
        <f t="shared" ca="1" si="74"/>
        <v>#NAME?</v>
      </c>
      <c r="P232" s="19" t="e">
        <f t="shared" ca="1" si="74"/>
        <v>#NAME?</v>
      </c>
      <c r="Q232" s="19" t="e">
        <f t="shared" ca="1" si="74"/>
        <v>#NAME?</v>
      </c>
      <c r="R232" s="19" t="e">
        <f t="shared" ca="1" si="74"/>
        <v>#NAME?</v>
      </c>
      <c r="S232" s="19" t="e">
        <f t="shared" ca="1" si="74"/>
        <v>#NAME?</v>
      </c>
      <c r="T232" s="19" t="e">
        <f t="shared" ca="1" si="74"/>
        <v>#NAME?</v>
      </c>
      <c r="U232" s="19" t="e">
        <f t="shared" ca="1" si="74"/>
        <v>#NAME?</v>
      </c>
      <c r="V232" s="19"/>
      <c r="W232" s="19"/>
      <c r="X232" s="19"/>
    </row>
    <row r="233" spans="6:24" x14ac:dyDescent="0.45">
      <c r="F233">
        <v>15</v>
      </c>
      <c r="G233" s="19" t="e">
        <f t="shared" ca="1" si="60"/>
        <v>#NAME?</v>
      </c>
      <c r="H233" s="19" t="e">
        <f t="shared" ca="1" si="60"/>
        <v>#NAME?</v>
      </c>
      <c r="I233" s="19" t="e">
        <f t="shared" ca="1" si="60"/>
        <v>#NAME?</v>
      </c>
      <c r="J233" s="19" t="e">
        <f t="shared" ca="1" si="60"/>
        <v>#NAME?</v>
      </c>
      <c r="K233" s="19" t="e">
        <f t="shared" ref="K233:U233" ca="1" si="75">K21</f>
        <v>#NAME?</v>
      </c>
      <c r="L233" s="19" t="e">
        <f t="shared" ca="1" si="75"/>
        <v>#NAME?</v>
      </c>
      <c r="M233" s="19" t="e">
        <f t="shared" ca="1" si="75"/>
        <v>#NAME?</v>
      </c>
      <c r="N233" s="19" t="e">
        <f t="shared" ca="1" si="75"/>
        <v>#NAME?</v>
      </c>
      <c r="O233" s="19" t="e">
        <f t="shared" ca="1" si="75"/>
        <v>#NAME?</v>
      </c>
      <c r="P233" s="19" t="e">
        <f t="shared" ca="1" si="75"/>
        <v>#NAME?</v>
      </c>
      <c r="Q233" s="19" t="e">
        <f t="shared" ca="1" si="75"/>
        <v>#NAME?</v>
      </c>
      <c r="R233" s="19" t="e">
        <f t="shared" ca="1" si="75"/>
        <v>#NAME?</v>
      </c>
      <c r="S233" s="19" t="e">
        <f t="shared" ca="1" si="75"/>
        <v>#NAME?</v>
      </c>
      <c r="T233" s="19" t="e">
        <f t="shared" ca="1" si="75"/>
        <v>#NAME?</v>
      </c>
      <c r="U233" s="19" t="e">
        <f t="shared" ca="1" si="75"/>
        <v>#NAME?</v>
      </c>
      <c r="V233" s="19"/>
      <c r="W233" s="19"/>
      <c r="X233" s="19"/>
    </row>
    <row r="234" spans="6:24" x14ac:dyDescent="0.45">
      <c r="F234">
        <v>16</v>
      </c>
      <c r="G234" s="19" t="e">
        <f t="shared" ca="1" si="60"/>
        <v>#NAME?</v>
      </c>
      <c r="H234" s="19" t="e">
        <f t="shared" ca="1" si="60"/>
        <v>#NAME?</v>
      </c>
      <c r="I234" s="19" t="e">
        <f t="shared" ca="1" si="60"/>
        <v>#NAME?</v>
      </c>
      <c r="J234" s="19" t="e">
        <f t="shared" ca="1" si="60"/>
        <v>#NAME?</v>
      </c>
      <c r="K234" s="19" t="e">
        <f t="shared" ref="K234:U234" ca="1" si="76">K22</f>
        <v>#NAME?</v>
      </c>
      <c r="L234" s="19" t="e">
        <f t="shared" ca="1" si="76"/>
        <v>#NAME?</v>
      </c>
      <c r="M234" s="19" t="e">
        <f t="shared" ca="1" si="76"/>
        <v>#NAME?</v>
      </c>
      <c r="N234" s="19" t="e">
        <f t="shared" ca="1" si="76"/>
        <v>#NAME?</v>
      </c>
      <c r="O234" s="19" t="e">
        <f t="shared" ca="1" si="76"/>
        <v>#NAME?</v>
      </c>
      <c r="P234" s="19" t="e">
        <f t="shared" ca="1" si="76"/>
        <v>#NAME?</v>
      </c>
      <c r="Q234" s="19" t="e">
        <f t="shared" ca="1" si="76"/>
        <v>#NAME?</v>
      </c>
      <c r="R234" s="19" t="e">
        <f t="shared" ca="1" si="76"/>
        <v>#NAME?</v>
      </c>
      <c r="S234" s="19" t="e">
        <f t="shared" ca="1" si="76"/>
        <v>#NAME?</v>
      </c>
      <c r="T234" s="19" t="e">
        <f t="shared" ca="1" si="76"/>
        <v>#NAME?</v>
      </c>
      <c r="U234" s="19" t="e">
        <f t="shared" ca="1" si="76"/>
        <v>#NAME?</v>
      </c>
      <c r="V234" s="19"/>
      <c r="W234" s="19"/>
      <c r="X234" s="19"/>
    </row>
    <row r="235" spans="6:24" x14ac:dyDescent="0.45">
      <c r="F235">
        <v>17</v>
      </c>
      <c r="G235" s="19" t="e">
        <f t="shared" ca="1" si="60"/>
        <v>#NAME?</v>
      </c>
      <c r="H235" s="19" t="e">
        <f t="shared" ca="1" si="60"/>
        <v>#NAME?</v>
      </c>
      <c r="I235" s="19" t="e">
        <f t="shared" ca="1" si="60"/>
        <v>#NAME?</v>
      </c>
      <c r="J235" s="19" t="e">
        <f t="shared" ca="1" si="60"/>
        <v>#NAME?</v>
      </c>
      <c r="K235" s="19" t="e">
        <f t="shared" ref="K235:U235" ca="1" si="77">K23</f>
        <v>#NAME?</v>
      </c>
      <c r="L235" s="19" t="e">
        <f t="shared" ca="1" si="77"/>
        <v>#NAME?</v>
      </c>
      <c r="M235" s="19" t="e">
        <f t="shared" ca="1" si="77"/>
        <v>#NAME?</v>
      </c>
      <c r="N235" s="19" t="e">
        <f t="shared" ca="1" si="77"/>
        <v>#NAME?</v>
      </c>
      <c r="O235" s="19" t="e">
        <f t="shared" ca="1" si="77"/>
        <v>#NAME?</v>
      </c>
      <c r="P235" s="19" t="e">
        <f t="shared" ca="1" si="77"/>
        <v>#NAME?</v>
      </c>
      <c r="Q235" s="19" t="e">
        <f t="shared" ca="1" si="77"/>
        <v>#NAME?</v>
      </c>
      <c r="R235" s="19" t="e">
        <f t="shared" ca="1" si="77"/>
        <v>#NAME?</v>
      </c>
      <c r="S235" s="19" t="e">
        <f t="shared" ca="1" si="77"/>
        <v>#NAME?</v>
      </c>
      <c r="T235" s="19" t="e">
        <f t="shared" ca="1" si="77"/>
        <v>#NAME?</v>
      </c>
      <c r="U235" s="19" t="e">
        <f t="shared" ca="1" si="77"/>
        <v>#NAME?</v>
      </c>
      <c r="V235" s="19"/>
      <c r="W235" s="19"/>
      <c r="X235" s="19"/>
    </row>
    <row r="236" spans="6:24" x14ac:dyDescent="0.45">
      <c r="F236">
        <v>18</v>
      </c>
      <c r="G236" s="19" t="e">
        <f t="shared" ca="1" si="60"/>
        <v>#NAME?</v>
      </c>
      <c r="H236" s="19" t="e">
        <f t="shared" ca="1" si="60"/>
        <v>#NAME?</v>
      </c>
      <c r="I236" s="19" t="e">
        <f t="shared" ca="1" si="60"/>
        <v>#NAME?</v>
      </c>
      <c r="J236" s="19" t="e">
        <f t="shared" ca="1" si="60"/>
        <v>#NAME?</v>
      </c>
      <c r="K236" s="19" t="e">
        <f t="shared" ref="K236:U236" ca="1" si="78">K24</f>
        <v>#NAME?</v>
      </c>
      <c r="L236" s="19" t="e">
        <f t="shared" ca="1" si="78"/>
        <v>#NAME?</v>
      </c>
      <c r="M236" s="19" t="e">
        <f t="shared" ca="1" si="78"/>
        <v>#NAME?</v>
      </c>
      <c r="N236" s="19" t="e">
        <f t="shared" ca="1" si="78"/>
        <v>#NAME?</v>
      </c>
      <c r="O236" s="19" t="e">
        <f t="shared" ca="1" si="78"/>
        <v>#NAME?</v>
      </c>
      <c r="P236" s="19" t="e">
        <f t="shared" ca="1" si="78"/>
        <v>#NAME?</v>
      </c>
      <c r="Q236" s="19" t="e">
        <f t="shared" ca="1" si="78"/>
        <v>#NAME?</v>
      </c>
      <c r="R236" s="19" t="e">
        <f t="shared" ca="1" si="78"/>
        <v>#NAME?</v>
      </c>
      <c r="S236" s="19" t="e">
        <f t="shared" ca="1" si="78"/>
        <v>#NAME?</v>
      </c>
      <c r="T236" s="19" t="e">
        <f t="shared" ca="1" si="78"/>
        <v>#NAME?</v>
      </c>
      <c r="U236" s="19" t="e">
        <f t="shared" ca="1" si="78"/>
        <v>#NAME?</v>
      </c>
      <c r="V236" s="19"/>
      <c r="W236" s="19"/>
      <c r="X236" s="19"/>
    </row>
    <row r="237" spans="6:24" x14ac:dyDescent="0.45">
      <c r="F237">
        <v>19</v>
      </c>
      <c r="G237" s="19" t="e">
        <f t="shared" ca="1" si="60"/>
        <v>#NAME?</v>
      </c>
      <c r="H237" s="19" t="e">
        <f t="shared" ca="1" si="60"/>
        <v>#NAME?</v>
      </c>
      <c r="I237" s="19" t="e">
        <f t="shared" ca="1" si="60"/>
        <v>#NAME?</v>
      </c>
      <c r="J237" s="19" t="e">
        <f t="shared" ca="1" si="60"/>
        <v>#NAME?</v>
      </c>
      <c r="K237" s="19" t="e">
        <f t="shared" ref="K237:U237" ca="1" si="79">K25</f>
        <v>#NAME?</v>
      </c>
      <c r="L237" s="19" t="e">
        <f t="shared" ca="1" si="79"/>
        <v>#NAME?</v>
      </c>
      <c r="M237" s="19" t="e">
        <f t="shared" ca="1" si="79"/>
        <v>#NAME?</v>
      </c>
      <c r="N237" s="19" t="e">
        <f t="shared" ca="1" si="79"/>
        <v>#NAME?</v>
      </c>
      <c r="O237" s="19" t="e">
        <f t="shared" ca="1" si="79"/>
        <v>#NAME?</v>
      </c>
      <c r="P237" s="19" t="e">
        <f t="shared" ca="1" si="79"/>
        <v>#NAME?</v>
      </c>
      <c r="Q237" s="19" t="e">
        <f t="shared" ca="1" si="79"/>
        <v>#NAME?</v>
      </c>
      <c r="R237" s="19" t="e">
        <f t="shared" ca="1" si="79"/>
        <v>#NAME?</v>
      </c>
      <c r="S237" s="19" t="e">
        <f t="shared" ca="1" si="79"/>
        <v>#NAME?</v>
      </c>
      <c r="T237" s="19" t="e">
        <f t="shared" ca="1" si="79"/>
        <v>#NAME?</v>
      </c>
      <c r="U237" s="19" t="e">
        <f t="shared" ca="1" si="79"/>
        <v>#NAME?</v>
      </c>
      <c r="V237" s="19"/>
      <c r="W237" s="19"/>
      <c r="X237" s="19"/>
    </row>
    <row r="238" spans="6:24" x14ac:dyDescent="0.45">
      <c r="F238">
        <v>20</v>
      </c>
      <c r="G238" s="19" t="e">
        <f t="shared" ca="1" si="60"/>
        <v>#NAME?</v>
      </c>
      <c r="H238" s="19" t="e">
        <f t="shared" ca="1" si="60"/>
        <v>#NAME?</v>
      </c>
      <c r="I238" s="19" t="e">
        <f t="shared" ca="1" si="60"/>
        <v>#NAME?</v>
      </c>
      <c r="J238" s="19" t="e">
        <f t="shared" ca="1" si="60"/>
        <v>#NAME?</v>
      </c>
      <c r="K238" s="19" t="e">
        <f t="shared" ref="K238:U238" ca="1" si="80">K26</f>
        <v>#NAME?</v>
      </c>
      <c r="L238" s="19" t="e">
        <f t="shared" ca="1" si="80"/>
        <v>#NAME?</v>
      </c>
      <c r="M238" s="19" t="e">
        <f t="shared" ca="1" si="80"/>
        <v>#NAME?</v>
      </c>
      <c r="N238" s="19" t="e">
        <f t="shared" ca="1" si="80"/>
        <v>#NAME?</v>
      </c>
      <c r="O238" s="19" t="e">
        <f t="shared" ca="1" si="80"/>
        <v>#NAME?</v>
      </c>
      <c r="P238" s="19" t="e">
        <f t="shared" ca="1" si="80"/>
        <v>#NAME?</v>
      </c>
      <c r="Q238" s="19" t="e">
        <f t="shared" ca="1" si="80"/>
        <v>#NAME?</v>
      </c>
      <c r="R238" s="19" t="e">
        <f t="shared" ca="1" si="80"/>
        <v>#NAME?</v>
      </c>
      <c r="S238" s="19" t="e">
        <f t="shared" ca="1" si="80"/>
        <v>#NAME?</v>
      </c>
      <c r="T238" s="19" t="e">
        <f t="shared" ca="1" si="80"/>
        <v>#NAME?</v>
      </c>
      <c r="U238" s="19" t="e">
        <f t="shared" ca="1" si="80"/>
        <v>#NAME?</v>
      </c>
      <c r="V238" s="19"/>
      <c r="W238" s="19"/>
      <c r="X238" s="19"/>
    </row>
    <row r="239" spans="6:24" x14ac:dyDescent="0.45">
      <c r="F239">
        <v>21</v>
      </c>
      <c r="G239" s="19" t="e">
        <f t="shared" ref="G239:J258" ca="1" si="81">G27</f>
        <v>#NAME?</v>
      </c>
      <c r="H239" s="19" t="e">
        <f t="shared" ca="1" si="81"/>
        <v>#NAME?</v>
      </c>
      <c r="I239" s="19" t="e">
        <f t="shared" ca="1" si="81"/>
        <v>#NAME?</v>
      </c>
      <c r="J239" s="19" t="e">
        <f t="shared" ca="1" si="81"/>
        <v>#NAME?</v>
      </c>
      <c r="K239" s="19" t="e">
        <f t="shared" ref="K239:U239" ca="1" si="82">K27</f>
        <v>#NAME?</v>
      </c>
      <c r="L239" s="19" t="e">
        <f t="shared" ca="1" si="82"/>
        <v>#NAME?</v>
      </c>
      <c r="M239" s="19" t="e">
        <f t="shared" ca="1" si="82"/>
        <v>#NAME?</v>
      </c>
      <c r="N239" s="19" t="e">
        <f t="shared" ca="1" si="82"/>
        <v>#NAME?</v>
      </c>
      <c r="O239" s="19" t="e">
        <f t="shared" ca="1" si="82"/>
        <v>#NAME?</v>
      </c>
      <c r="P239" s="19" t="e">
        <f t="shared" ca="1" si="82"/>
        <v>#NAME?</v>
      </c>
      <c r="Q239" s="19" t="e">
        <f t="shared" ca="1" si="82"/>
        <v>#NAME?</v>
      </c>
      <c r="R239" s="19" t="e">
        <f t="shared" ca="1" si="82"/>
        <v>#NAME?</v>
      </c>
      <c r="S239" s="19" t="e">
        <f t="shared" ca="1" si="82"/>
        <v>#NAME?</v>
      </c>
      <c r="T239" s="19" t="e">
        <f t="shared" ca="1" si="82"/>
        <v>#NAME?</v>
      </c>
      <c r="U239" s="19" t="e">
        <f t="shared" ca="1" si="82"/>
        <v>#NAME?</v>
      </c>
      <c r="V239" s="19"/>
      <c r="W239" s="19"/>
      <c r="X239" s="19"/>
    </row>
    <row r="240" spans="6:24" x14ac:dyDescent="0.45">
      <c r="F240">
        <v>22</v>
      </c>
      <c r="G240" s="19" t="e">
        <f t="shared" ca="1" si="81"/>
        <v>#NAME?</v>
      </c>
      <c r="H240" s="19" t="e">
        <f t="shared" ca="1" si="81"/>
        <v>#NAME?</v>
      </c>
      <c r="I240" s="19" t="e">
        <f t="shared" ca="1" si="81"/>
        <v>#NAME?</v>
      </c>
      <c r="J240" s="19" t="e">
        <f t="shared" ca="1" si="81"/>
        <v>#NAME?</v>
      </c>
      <c r="K240" s="19" t="e">
        <f t="shared" ref="K240:U240" ca="1" si="83">K28</f>
        <v>#NAME?</v>
      </c>
      <c r="L240" s="19" t="e">
        <f t="shared" ca="1" si="83"/>
        <v>#NAME?</v>
      </c>
      <c r="M240" s="19" t="e">
        <f t="shared" ca="1" si="83"/>
        <v>#NAME?</v>
      </c>
      <c r="N240" s="19" t="e">
        <f t="shared" ca="1" si="83"/>
        <v>#NAME?</v>
      </c>
      <c r="O240" s="19" t="e">
        <f t="shared" ca="1" si="83"/>
        <v>#NAME?</v>
      </c>
      <c r="P240" s="19" t="e">
        <f t="shared" ca="1" si="83"/>
        <v>#NAME?</v>
      </c>
      <c r="Q240" s="19" t="e">
        <f t="shared" ca="1" si="83"/>
        <v>#NAME?</v>
      </c>
      <c r="R240" s="19" t="e">
        <f t="shared" ca="1" si="83"/>
        <v>#NAME?</v>
      </c>
      <c r="S240" s="19" t="e">
        <f t="shared" ca="1" si="83"/>
        <v>#NAME?</v>
      </c>
      <c r="T240" s="19" t="e">
        <f t="shared" ca="1" si="83"/>
        <v>#NAME?</v>
      </c>
      <c r="U240" s="19" t="e">
        <f t="shared" ca="1" si="83"/>
        <v>#NAME?</v>
      </c>
      <c r="V240" s="19"/>
      <c r="W240" s="19"/>
      <c r="X240" s="19"/>
    </row>
    <row r="241" spans="6:24" x14ac:dyDescent="0.45">
      <c r="F241">
        <v>23</v>
      </c>
      <c r="G241" s="19" t="e">
        <f t="shared" ca="1" si="81"/>
        <v>#NAME?</v>
      </c>
      <c r="H241" s="19" t="e">
        <f t="shared" ca="1" si="81"/>
        <v>#NAME?</v>
      </c>
      <c r="I241" s="19" t="e">
        <f t="shared" ca="1" si="81"/>
        <v>#NAME?</v>
      </c>
      <c r="J241" s="19" t="e">
        <f t="shared" ca="1" si="81"/>
        <v>#NAME?</v>
      </c>
      <c r="K241" s="19" t="e">
        <f t="shared" ref="K241:U241" ca="1" si="84">K29</f>
        <v>#NAME?</v>
      </c>
      <c r="L241" s="19" t="e">
        <f t="shared" ca="1" si="84"/>
        <v>#NAME?</v>
      </c>
      <c r="M241" s="19" t="e">
        <f t="shared" ca="1" si="84"/>
        <v>#NAME?</v>
      </c>
      <c r="N241" s="19" t="e">
        <f t="shared" ca="1" si="84"/>
        <v>#NAME?</v>
      </c>
      <c r="O241" s="19" t="e">
        <f t="shared" ca="1" si="84"/>
        <v>#NAME?</v>
      </c>
      <c r="P241" s="19" t="e">
        <f t="shared" ca="1" si="84"/>
        <v>#NAME?</v>
      </c>
      <c r="Q241" s="19" t="e">
        <f t="shared" ca="1" si="84"/>
        <v>#NAME?</v>
      </c>
      <c r="R241" s="19" t="e">
        <f t="shared" ca="1" si="84"/>
        <v>#NAME?</v>
      </c>
      <c r="S241" s="19" t="e">
        <f t="shared" ca="1" si="84"/>
        <v>#NAME?</v>
      </c>
      <c r="T241" s="19" t="e">
        <f t="shared" ca="1" si="84"/>
        <v>#NAME?</v>
      </c>
      <c r="U241" s="19" t="e">
        <f t="shared" ca="1" si="84"/>
        <v>#NAME?</v>
      </c>
      <c r="V241" s="19"/>
      <c r="W241" s="19"/>
      <c r="X241" s="19"/>
    </row>
    <row r="242" spans="6:24" x14ac:dyDescent="0.45">
      <c r="F242">
        <v>24</v>
      </c>
      <c r="G242" s="19" t="e">
        <f t="shared" ca="1" si="81"/>
        <v>#NAME?</v>
      </c>
      <c r="H242" s="19" t="e">
        <f t="shared" ca="1" si="81"/>
        <v>#NAME?</v>
      </c>
      <c r="I242" s="19" t="e">
        <f t="shared" ca="1" si="81"/>
        <v>#NAME?</v>
      </c>
      <c r="J242" s="19" t="e">
        <f t="shared" ca="1" si="81"/>
        <v>#NAME?</v>
      </c>
      <c r="K242" s="19" t="e">
        <f t="shared" ref="K242:U242" ca="1" si="85">K30</f>
        <v>#NAME?</v>
      </c>
      <c r="L242" s="19" t="e">
        <f t="shared" ca="1" si="85"/>
        <v>#NAME?</v>
      </c>
      <c r="M242" s="19" t="e">
        <f t="shared" ca="1" si="85"/>
        <v>#NAME?</v>
      </c>
      <c r="N242" s="19" t="e">
        <f t="shared" ca="1" si="85"/>
        <v>#NAME?</v>
      </c>
      <c r="O242" s="19" t="e">
        <f t="shared" ca="1" si="85"/>
        <v>#NAME?</v>
      </c>
      <c r="P242" s="19" t="e">
        <f t="shared" ca="1" si="85"/>
        <v>#NAME?</v>
      </c>
      <c r="Q242" s="19" t="e">
        <f t="shared" ca="1" si="85"/>
        <v>#NAME?</v>
      </c>
      <c r="R242" s="19" t="e">
        <f t="shared" ca="1" si="85"/>
        <v>#NAME?</v>
      </c>
      <c r="S242" s="19" t="e">
        <f t="shared" ca="1" si="85"/>
        <v>#NAME?</v>
      </c>
      <c r="T242" s="19" t="e">
        <f t="shared" ca="1" si="85"/>
        <v>#NAME?</v>
      </c>
      <c r="U242" s="19" t="e">
        <f t="shared" ca="1" si="85"/>
        <v>#NAME?</v>
      </c>
      <c r="V242" s="19"/>
      <c r="W242" s="19"/>
      <c r="X242" s="19"/>
    </row>
    <row r="243" spans="6:24" x14ac:dyDescent="0.45">
      <c r="F243">
        <v>25</v>
      </c>
      <c r="G243" s="19" t="e">
        <f t="shared" ca="1" si="81"/>
        <v>#NAME?</v>
      </c>
      <c r="H243" s="19" t="e">
        <f t="shared" ca="1" si="81"/>
        <v>#NAME?</v>
      </c>
      <c r="I243" s="19" t="e">
        <f t="shared" ca="1" si="81"/>
        <v>#NAME?</v>
      </c>
      <c r="J243" s="19" t="e">
        <f t="shared" ca="1" si="81"/>
        <v>#NAME?</v>
      </c>
      <c r="K243" s="19" t="e">
        <f t="shared" ref="K243:U243" ca="1" si="86">K31</f>
        <v>#NAME?</v>
      </c>
      <c r="L243" s="19" t="e">
        <f t="shared" ca="1" si="86"/>
        <v>#NAME?</v>
      </c>
      <c r="M243" s="19" t="e">
        <f t="shared" ca="1" si="86"/>
        <v>#NAME?</v>
      </c>
      <c r="N243" s="19" t="e">
        <f t="shared" ca="1" si="86"/>
        <v>#NAME?</v>
      </c>
      <c r="O243" s="19" t="e">
        <f t="shared" ca="1" si="86"/>
        <v>#NAME?</v>
      </c>
      <c r="P243" s="19" t="e">
        <f t="shared" ca="1" si="86"/>
        <v>#NAME?</v>
      </c>
      <c r="Q243" s="19" t="e">
        <f t="shared" ca="1" si="86"/>
        <v>#NAME?</v>
      </c>
      <c r="R243" s="19" t="e">
        <f t="shared" ca="1" si="86"/>
        <v>#NAME?</v>
      </c>
      <c r="S243" s="19" t="e">
        <f t="shared" ca="1" si="86"/>
        <v>#NAME?</v>
      </c>
      <c r="T243" s="19" t="e">
        <f t="shared" ca="1" si="86"/>
        <v>#NAME?</v>
      </c>
      <c r="U243" s="19" t="e">
        <f t="shared" ca="1" si="86"/>
        <v>#NAME?</v>
      </c>
      <c r="V243" s="19"/>
      <c r="W243" s="19"/>
      <c r="X243" s="19"/>
    </row>
    <row r="244" spans="6:24" x14ac:dyDescent="0.45">
      <c r="F244">
        <v>26</v>
      </c>
      <c r="G244" s="19" t="e">
        <f t="shared" ca="1" si="81"/>
        <v>#NAME?</v>
      </c>
      <c r="H244" s="19" t="e">
        <f t="shared" ca="1" si="81"/>
        <v>#NAME?</v>
      </c>
      <c r="I244" s="19" t="e">
        <f t="shared" ca="1" si="81"/>
        <v>#NAME?</v>
      </c>
      <c r="J244" s="19" t="e">
        <f t="shared" ca="1" si="81"/>
        <v>#NAME?</v>
      </c>
      <c r="K244" s="19" t="e">
        <f t="shared" ref="K244:U244" ca="1" si="87">K32</f>
        <v>#NAME?</v>
      </c>
      <c r="L244" s="19" t="e">
        <f t="shared" ca="1" si="87"/>
        <v>#NAME?</v>
      </c>
      <c r="M244" s="19" t="e">
        <f t="shared" ca="1" si="87"/>
        <v>#NAME?</v>
      </c>
      <c r="N244" s="19" t="e">
        <f t="shared" ca="1" si="87"/>
        <v>#NAME?</v>
      </c>
      <c r="O244" s="19" t="e">
        <f t="shared" ca="1" si="87"/>
        <v>#NAME?</v>
      </c>
      <c r="P244" s="19" t="e">
        <f t="shared" ca="1" si="87"/>
        <v>#NAME?</v>
      </c>
      <c r="Q244" s="19" t="e">
        <f t="shared" ca="1" si="87"/>
        <v>#NAME?</v>
      </c>
      <c r="R244" s="19" t="e">
        <f t="shared" ca="1" si="87"/>
        <v>#NAME?</v>
      </c>
      <c r="S244" s="19" t="e">
        <f t="shared" ca="1" si="87"/>
        <v>#NAME?</v>
      </c>
      <c r="T244" s="19" t="e">
        <f t="shared" ca="1" si="87"/>
        <v>#NAME?</v>
      </c>
      <c r="U244" s="19" t="e">
        <f t="shared" ca="1" si="87"/>
        <v>#NAME?</v>
      </c>
      <c r="V244" s="19"/>
      <c r="W244" s="19"/>
      <c r="X244" s="19"/>
    </row>
    <row r="245" spans="6:24" x14ac:dyDescent="0.45">
      <c r="F245">
        <v>27</v>
      </c>
      <c r="G245" s="19" t="e">
        <f t="shared" ca="1" si="81"/>
        <v>#NAME?</v>
      </c>
      <c r="H245" s="19" t="e">
        <f t="shared" ca="1" si="81"/>
        <v>#NAME?</v>
      </c>
      <c r="I245" s="19" t="e">
        <f t="shared" ca="1" si="81"/>
        <v>#NAME?</v>
      </c>
      <c r="J245" s="19" t="e">
        <f t="shared" ca="1" si="81"/>
        <v>#NAME?</v>
      </c>
      <c r="K245" s="19" t="e">
        <f t="shared" ref="K245:U245" ca="1" si="88">K33</f>
        <v>#NAME?</v>
      </c>
      <c r="L245" s="19" t="e">
        <f t="shared" ca="1" si="88"/>
        <v>#NAME?</v>
      </c>
      <c r="M245" s="19" t="e">
        <f t="shared" ca="1" si="88"/>
        <v>#NAME?</v>
      </c>
      <c r="N245" s="19" t="e">
        <f t="shared" ca="1" si="88"/>
        <v>#NAME?</v>
      </c>
      <c r="O245" s="19" t="e">
        <f t="shared" ca="1" si="88"/>
        <v>#NAME?</v>
      </c>
      <c r="P245" s="19" t="e">
        <f t="shared" ca="1" si="88"/>
        <v>#NAME?</v>
      </c>
      <c r="Q245" s="19" t="e">
        <f t="shared" ca="1" si="88"/>
        <v>#NAME?</v>
      </c>
      <c r="R245" s="19" t="e">
        <f t="shared" ca="1" si="88"/>
        <v>#NAME?</v>
      </c>
      <c r="S245" s="19" t="e">
        <f t="shared" ca="1" si="88"/>
        <v>#NAME?</v>
      </c>
      <c r="T245" s="19" t="e">
        <f t="shared" ca="1" si="88"/>
        <v>#NAME?</v>
      </c>
      <c r="U245" s="19" t="e">
        <f t="shared" ca="1" si="88"/>
        <v>#NAME?</v>
      </c>
      <c r="V245" s="19"/>
      <c r="W245" s="19"/>
      <c r="X245" s="19"/>
    </row>
    <row r="246" spans="6:24" x14ac:dyDescent="0.45">
      <c r="F246">
        <v>28</v>
      </c>
      <c r="G246" s="19" t="e">
        <f t="shared" ca="1" si="81"/>
        <v>#NAME?</v>
      </c>
      <c r="H246" s="19" t="e">
        <f t="shared" ca="1" si="81"/>
        <v>#NAME?</v>
      </c>
      <c r="I246" s="19" t="e">
        <f t="shared" ca="1" si="81"/>
        <v>#NAME?</v>
      </c>
      <c r="J246" s="19" t="e">
        <f t="shared" ca="1" si="81"/>
        <v>#NAME?</v>
      </c>
      <c r="K246" s="19" t="e">
        <f t="shared" ref="K246:U246" ca="1" si="89">K34</f>
        <v>#NAME?</v>
      </c>
      <c r="L246" s="19" t="e">
        <f t="shared" ca="1" si="89"/>
        <v>#NAME?</v>
      </c>
      <c r="M246" s="19" t="e">
        <f t="shared" ca="1" si="89"/>
        <v>#NAME?</v>
      </c>
      <c r="N246" s="19" t="e">
        <f t="shared" ca="1" si="89"/>
        <v>#NAME?</v>
      </c>
      <c r="O246" s="19" t="e">
        <f t="shared" ca="1" si="89"/>
        <v>#NAME?</v>
      </c>
      <c r="P246" s="19" t="e">
        <f t="shared" ca="1" si="89"/>
        <v>#NAME?</v>
      </c>
      <c r="Q246" s="19" t="e">
        <f t="shared" ca="1" si="89"/>
        <v>#NAME?</v>
      </c>
      <c r="R246" s="19" t="e">
        <f t="shared" ca="1" si="89"/>
        <v>#NAME?</v>
      </c>
      <c r="S246" s="19" t="e">
        <f t="shared" ca="1" si="89"/>
        <v>#NAME?</v>
      </c>
      <c r="T246" s="19" t="e">
        <f t="shared" ca="1" si="89"/>
        <v>#NAME?</v>
      </c>
      <c r="U246" s="19" t="e">
        <f t="shared" ca="1" si="89"/>
        <v>#NAME?</v>
      </c>
      <c r="V246" s="19"/>
      <c r="W246" s="19"/>
      <c r="X246" s="19"/>
    </row>
    <row r="247" spans="6:24" x14ac:dyDescent="0.45">
      <c r="F247">
        <v>29</v>
      </c>
      <c r="G247" s="19" t="e">
        <f t="shared" ca="1" si="81"/>
        <v>#NAME?</v>
      </c>
      <c r="H247" s="19" t="e">
        <f t="shared" ca="1" si="81"/>
        <v>#NAME?</v>
      </c>
      <c r="I247" s="19" t="e">
        <f t="shared" ca="1" si="81"/>
        <v>#NAME?</v>
      </c>
      <c r="J247" s="19" t="e">
        <f t="shared" ca="1" si="81"/>
        <v>#NAME?</v>
      </c>
      <c r="K247" s="19" t="e">
        <f t="shared" ref="K247:U247" ca="1" si="90">K35</f>
        <v>#NAME?</v>
      </c>
      <c r="L247" s="19" t="e">
        <f t="shared" ca="1" si="90"/>
        <v>#NAME?</v>
      </c>
      <c r="M247" s="19" t="e">
        <f t="shared" ca="1" si="90"/>
        <v>#NAME?</v>
      </c>
      <c r="N247" s="19" t="e">
        <f t="shared" ca="1" si="90"/>
        <v>#NAME?</v>
      </c>
      <c r="O247" s="19" t="e">
        <f t="shared" ca="1" si="90"/>
        <v>#NAME?</v>
      </c>
      <c r="P247" s="19" t="e">
        <f t="shared" ca="1" si="90"/>
        <v>#NAME?</v>
      </c>
      <c r="Q247" s="19" t="e">
        <f t="shared" ca="1" si="90"/>
        <v>#NAME?</v>
      </c>
      <c r="R247" s="19" t="e">
        <f t="shared" ca="1" si="90"/>
        <v>#NAME?</v>
      </c>
      <c r="S247" s="19" t="e">
        <f t="shared" ca="1" si="90"/>
        <v>#NAME?</v>
      </c>
      <c r="T247" s="19" t="e">
        <f t="shared" ca="1" si="90"/>
        <v>#NAME?</v>
      </c>
      <c r="U247" s="19" t="e">
        <f t="shared" ca="1" si="90"/>
        <v>#NAME?</v>
      </c>
      <c r="V247" s="19"/>
      <c r="W247" s="19"/>
      <c r="X247" s="19"/>
    </row>
    <row r="248" spans="6:24" x14ac:dyDescent="0.45">
      <c r="F248">
        <v>30</v>
      </c>
      <c r="G248" s="19" t="e">
        <f t="shared" ca="1" si="81"/>
        <v>#NAME?</v>
      </c>
      <c r="H248" s="19" t="e">
        <f t="shared" ca="1" si="81"/>
        <v>#NAME?</v>
      </c>
      <c r="I248" s="19" t="e">
        <f t="shared" ca="1" si="81"/>
        <v>#NAME?</v>
      </c>
      <c r="J248" s="19" t="e">
        <f t="shared" ca="1" si="81"/>
        <v>#NAME?</v>
      </c>
      <c r="K248" s="19" t="e">
        <f t="shared" ref="K248:U248" ca="1" si="91">K36</f>
        <v>#NAME?</v>
      </c>
      <c r="L248" s="19" t="e">
        <f t="shared" ca="1" si="91"/>
        <v>#NAME?</v>
      </c>
      <c r="M248" s="19" t="e">
        <f t="shared" ca="1" si="91"/>
        <v>#NAME?</v>
      </c>
      <c r="N248" s="19" t="e">
        <f t="shared" ca="1" si="91"/>
        <v>#NAME?</v>
      </c>
      <c r="O248" s="19" t="e">
        <f t="shared" ca="1" si="91"/>
        <v>#NAME?</v>
      </c>
      <c r="P248" s="19" t="e">
        <f t="shared" ca="1" si="91"/>
        <v>#NAME?</v>
      </c>
      <c r="Q248" s="19" t="e">
        <f t="shared" ca="1" si="91"/>
        <v>#NAME?</v>
      </c>
      <c r="R248" s="19" t="e">
        <f t="shared" ca="1" si="91"/>
        <v>#NAME?</v>
      </c>
      <c r="S248" s="19" t="e">
        <f t="shared" ca="1" si="91"/>
        <v>#NAME?</v>
      </c>
      <c r="T248" s="19" t="e">
        <f t="shared" ca="1" si="91"/>
        <v>#NAME?</v>
      </c>
      <c r="U248" s="19" t="e">
        <f t="shared" ca="1" si="91"/>
        <v>#NAME?</v>
      </c>
      <c r="V248" s="19"/>
      <c r="W248" s="19"/>
      <c r="X248" s="19"/>
    </row>
    <row r="249" spans="6:24" x14ac:dyDescent="0.45">
      <c r="F249">
        <v>31</v>
      </c>
      <c r="G249" s="19" t="e">
        <f t="shared" ca="1" si="81"/>
        <v>#NAME?</v>
      </c>
      <c r="H249" s="19" t="e">
        <f t="shared" ca="1" si="81"/>
        <v>#NAME?</v>
      </c>
      <c r="I249" s="19" t="e">
        <f t="shared" ca="1" si="81"/>
        <v>#NAME?</v>
      </c>
      <c r="J249" s="19" t="e">
        <f t="shared" ca="1" si="81"/>
        <v>#NAME?</v>
      </c>
      <c r="K249" s="19" t="e">
        <f t="shared" ref="K249:U249" ca="1" si="92">K37</f>
        <v>#NAME?</v>
      </c>
      <c r="L249" s="19" t="e">
        <f t="shared" ca="1" si="92"/>
        <v>#NAME?</v>
      </c>
      <c r="M249" s="19" t="e">
        <f t="shared" ca="1" si="92"/>
        <v>#NAME?</v>
      </c>
      <c r="N249" s="19" t="e">
        <f t="shared" ca="1" si="92"/>
        <v>#NAME?</v>
      </c>
      <c r="O249" s="19" t="e">
        <f t="shared" ca="1" si="92"/>
        <v>#NAME?</v>
      </c>
      <c r="P249" s="19" t="e">
        <f t="shared" ca="1" si="92"/>
        <v>#NAME?</v>
      </c>
      <c r="Q249" s="19" t="e">
        <f t="shared" ca="1" si="92"/>
        <v>#NAME?</v>
      </c>
      <c r="R249" s="19" t="e">
        <f t="shared" ca="1" si="92"/>
        <v>#NAME?</v>
      </c>
      <c r="S249" s="19" t="e">
        <f t="shared" ca="1" si="92"/>
        <v>#NAME?</v>
      </c>
      <c r="T249" s="19" t="e">
        <f t="shared" ca="1" si="92"/>
        <v>#NAME?</v>
      </c>
      <c r="U249" s="19" t="e">
        <f t="shared" ca="1" si="92"/>
        <v>#NAME?</v>
      </c>
      <c r="V249" s="19"/>
      <c r="W249" s="19"/>
      <c r="X249" s="19"/>
    </row>
    <row r="250" spans="6:24" x14ac:dyDescent="0.45">
      <c r="F250">
        <v>32</v>
      </c>
      <c r="G250" s="19" t="e">
        <f t="shared" ca="1" si="81"/>
        <v>#NAME?</v>
      </c>
      <c r="H250" s="19" t="e">
        <f t="shared" ca="1" si="81"/>
        <v>#NAME?</v>
      </c>
      <c r="I250" s="19" t="e">
        <f t="shared" ca="1" si="81"/>
        <v>#NAME?</v>
      </c>
      <c r="J250" s="19" t="e">
        <f t="shared" ca="1" si="81"/>
        <v>#NAME?</v>
      </c>
      <c r="K250" s="19" t="e">
        <f t="shared" ref="K250:U250" ca="1" si="93">K38</f>
        <v>#NAME?</v>
      </c>
      <c r="L250" s="19" t="e">
        <f t="shared" ca="1" si="93"/>
        <v>#NAME?</v>
      </c>
      <c r="M250" s="19" t="e">
        <f t="shared" ca="1" si="93"/>
        <v>#NAME?</v>
      </c>
      <c r="N250" s="19" t="e">
        <f t="shared" ca="1" si="93"/>
        <v>#NAME?</v>
      </c>
      <c r="O250" s="19" t="e">
        <f t="shared" ca="1" si="93"/>
        <v>#NAME?</v>
      </c>
      <c r="P250" s="19" t="e">
        <f t="shared" ca="1" si="93"/>
        <v>#NAME?</v>
      </c>
      <c r="Q250" s="19" t="e">
        <f t="shared" ca="1" si="93"/>
        <v>#NAME?</v>
      </c>
      <c r="R250" s="19" t="e">
        <f t="shared" ca="1" si="93"/>
        <v>#NAME?</v>
      </c>
      <c r="S250" s="19" t="e">
        <f t="shared" ca="1" si="93"/>
        <v>#NAME?</v>
      </c>
      <c r="T250" s="19" t="e">
        <f t="shared" ca="1" si="93"/>
        <v>#NAME?</v>
      </c>
      <c r="U250" s="19" t="e">
        <f t="shared" ca="1" si="93"/>
        <v>#NAME?</v>
      </c>
      <c r="V250" s="19"/>
      <c r="W250" s="19"/>
      <c r="X250" s="19"/>
    </row>
    <row r="251" spans="6:24" x14ac:dyDescent="0.45">
      <c r="F251">
        <v>33</v>
      </c>
      <c r="G251" s="19" t="e">
        <f t="shared" ca="1" si="81"/>
        <v>#NAME?</v>
      </c>
      <c r="H251" s="19" t="e">
        <f t="shared" ca="1" si="81"/>
        <v>#NAME?</v>
      </c>
      <c r="I251" s="19" t="e">
        <f t="shared" ca="1" si="81"/>
        <v>#NAME?</v>
      </c>
      <c r="J251" s="19" t="e">
        <f t="shared" ca="1" si="81"/>
        <v>#NAME?</v>
      </c>
      <c r="K251" s="19" t="e">
        <f t="shared" ref="K251:U251" ca="1" si="94">K39</f>
        <v>#NAME?</v>
      </c>
      <c r="L251" s="19" t="e">
        <f t="shared" ca="1" si="94"/>
        <v>#NAME?</v>
      </c>
      <c r="M251" s="19" t="e">
        <f t="shared" ca="1" si="94"/>
        <v>#NAME?</v>
      </c>
      <c r="N251" s="19" t="e">
        <f t="shared" ca="1" si="94"/>
        <v>#NAME?</v>
      </c>
      <c r="O251" s="19" t="e">
        <f t="shared" ca="1" si="94"/>
        <v>#NAME?</v>
      </c>
      <c r="P251" s="19" t="e">
        <f t="shared" ca="1" si="94"/>
        <v>#NAME?</v>
      </c>
      <c r="Q251" s="19" t="e">
        <f t="shared" ca="1" si="94"/>
        <v>#NAME?</v>
      </c>
      <c r="R251" s="19" t="e">
        <f t="shared" ca="1" si="94"/>
        <v>#NAME?</v>
      </c>
      <c r="S251" s="19" t="e">
        <f t="shared" ca="1" si="94"/>
        <v>#NAME?</v>
      </c>
      <c r="T251" s="19" t="e">
        <f t="shared" ca="1" si="94"/>
        <v>#NAME?</v>
      </c>
      <c r="U251" s="19" t="e">
        <f t="shared" ca="1" si="94"/>
        <v>#NAME?</v>
      </c>
      <c r="V251" s="19"/>
      <c r="W251" s="19"/>
      <c r="X251" s="19"/>
    </row>
    <row r="252" spans="6:24" x14ac:dyDescent="0.45">
      <c r="F252">
        <v>34</v>
      </c>
      <c r="G252" s="19" t="e">
        <f t="shared" ca="1" si="81"/>
        <v>#NAME?</v>
      </c>
      <c r="H252" s="19" t="e">
        <f t="shared" ca="1" si="81"/>
        <v>#NAME?</v>
      </c>
      <c r="I252" s="19" t="e">
        <f t="shared" ca="1" si="81"/>
        <v>#NAME?</v>
      </c>
      <c r="J252" s="19" t="e">
        <f t="shared" ca="1" si="81"/>
        <v>#NAME?</v>
      </c>
      <c r="K252" s="19" t="e">
        <f t="shared" ref="K252:U252" ca="1" si="95">K40</f>
        <v>#NAME?</v>
      </c>
      <c r="L252" s="19" t="e">
        <f t="shared" ca="1" si="95"/>
        <v>#NAME?</v>
      </c>
      <c r="M252" s="19" t="e">
        <f t="shared" ca="1" si="95"/>
        <v>#NAME?</v>
      </c>
      <c r="N252" s="19" t="e">
        <f t="shared" ca="1" si="95"/>
        <v>#NAME?</v>
      </c>
      <c r="O252" s="19" t="e">
        <f t="shared" ca="1" si="95"/>
        <v>#NAME?</v>
      </c>
      <c r="P252" s="19" t="e">
        <f t="shared" ca="1" si="95"/>
        <v>#NAME?</v>
      </c>
      <c r="Q252" s="19" t="e">
        <f t="shared" ca="1" si="95"/>
        <v>#NAME?</v>
      </c>
      <c r="R252" s="19" t="e">
        <f t="shared" ca="1" si="95"/>
        <v>#NAME?</v>
      </c>
      <c r="S252" s="19" t="e">
        <f t="shared" ca="1" si="95"/>
        <v>#NAME?</v>
      </c>
      <c r="T252" s="19" t="e">
        <f t="shared" ca="1" si="95"/>
        <v>#NAME?</v>
      </c>
      <c r="U252" s="19" t="e">
        <f t="shared" ca="1" si="95"/>
        <v>#NAME?</v>
      </c>
      <c r="V252" s="19"/>
      <c r="W252" s="19"/>
      <c r="X252" s="19"/>
    </row>
    <row r="253" spans="6:24" x14ac:dyDescent="0.45">
      <c r="F253">
        <v>35</v>
      </c>
      <c r="G253" s="19" t="e">
        <f t="shared" ca="1" si="81"/>
        <v>#NAME?</v>
      </c>
      <c r="H253" s="19" t="e">
        <f t="shared" ca="1" si="81"/>
        <v>#NAME?</v>
      </c>
      <c r="I253" s="19" t="e">
        <f t="shared" ca="1" si="81"/>
        <v>#NAME?</v>
      </c>
      <c r="J253" s="19" t="e">
        <f t="shared" ca="1" si="81"/>
        <v>#NAME?</v>
      </c>
      <c r="K253" s="19" t="e">
        <f t="shared" ref="K253:U253" ca="1" si="96">K41</f>
        <v>#NAME?</v>
      </c>
      <c r="L253" s="19" t="e">
        <f t="shared" ca="1" si="96"/>
        <v>#NAME?</v>
      </c>
      <c r="M253" s="19" t="e">
        <f t="shared" ca="1" si="96"/>
        <v>#NAME?</v>
      </c>
      <c r="N253" s="19" t="e">
        <f t="shared" ca="1" si="96"/>
        <v>#NAME?</v>
      </c>
      <c r="O253" s="19" t="e">
        <f t="shared" ca="1" si="96"/>
        <v>#NAME?</v>
      </c>
      <c r="P253" s="19" t="e">
        <f t="shared" ca="1" si="96"/>
        <v>#NAME?</v>
      </c>
      <c r="Q253" s="19" t="e">
        <f t="shared" ca="1" si="96"/>
        <v>#NAME?</v>
      </c>
      <c r="R253" s="19" t="e">
        <f t="shared" ca="1" si="96"/>
        <v>#NAME?</v>
      </c>
      <c r="S253" s="19" t="e">
        <f t="shared" ca="1" si="96"/>
        <v>#NAME?</v>
      </c>
      <c r="T253" s="19" t="e">
        <f t="shared" ca="1" si="96"/>
        <v>#NAME?</v>
      </c>
      <c r="U253" s="19" t="e">
        <f t="shared" ca="1" si="96"/>
        <v>#NAME?</v>
      </c>
      <c r="V253" s="19"/>
      <c r="W253" s="19"/>
      <c r="X253" s="19"/>
    </row>
    <row r="254" spans="6:24" x14ac:dyDescent="0.45">
      <c r="F254">
        <v>36</v>
      </c>
      <c r="G254" s="19" t="e">
        <f t="shared" ca="1" si="81"/>
        <v>#NAME?</v>
      </c>
      <c r="H254" s="19" t="e">
        <f t="shared" ca="1" si="81"/>
        <v>#NAME?</v>
      </c>
      <c r="I254" s="19" t="e">
        <f t="shared" ca="1" si="81"/>
        <v>#NAME?</v>
      </c>
      <c r="J254" s="19" t="e">
        <f t="shared" ca="1" si="81"/>
        <v>#NAME?</v>
      </c>
      <c r="K254" s="19" t="e">
        <f t="shared" ref="K254:U254" ca="1" si="97">K42</f>
        <v>#NAME?</v>
      </c>
      <c r="L254" s="19" t="e">
        <f t="shared" ca="1" si="97"/>
        <v>#NAME?</v>
      </c>
      <c r="M254" s="19" t="e">
        <f t="shared" ca="1" si="97"/>
        <v>#NAME?</v>
      </c>
      <c r="N254" s="19" t="e">
        <f t="shared" ca="1" si="97"/>
        <v>#NAME?</v>
      </c>
      <c r="O254" s="19" t="e">
        <f t="shared" ca="1" si="97"/>
        <v>#NAME?</v>
      </c>
      <c r="P254" s="19" t="e">
        <f t="shared" ca="1" si="97"/>
        <v>#NAME?</v>
      </c>
      <c r="Q254" s="19" t="e">
        <f t="shared" ca="1" si="97"/>
        <v>#NAME?</v>
      </c>
      <c r="R254" s="19" t="e">
        <f t="shared" ca="1" si="97"/>
        <v>#NAME?</v>
      </c>
      <c r="S254" s="19" t="e">
        <f t="shared" ca="1" si="97"/>
        <v>#NAME?</v>
      </c>
      <c r="T254" s="19" t="e">
        <f t="shared" ca="1" si="97"/>
        <v>#NAME?</v>
      </c>
      <c r="U254" s="19" t="e">
        <f t="shared" ca="1" si="97"/>
        <v>#NAME?</v>
      </c>
      <c r="V254" s="19"/>
      <c r="W254" s="19"/>
      <c r="X254" s="19"/>
    </row>
    <row r="255" spans="6:24" x14ac:dyDescent="0.45">
      <c r="F255">
        <v>37</v>
      </c>
      <c r="G255" s="19" t="e">
        <f t="shared" ca="1" si="81"/>
        <v>#NAME?</v>
      </c>
      <c r="H255" s="19" t="e">
        <f t="shared" ca="1" si="81"/>
        <v>#NAME?</v>
      </c>
      <c r="I255" s="19" t="e">
        <f t="shared" ca="1" si="81"/>
        <v>#NAME?</v>
      </c>
      <c r="J255" s="19" t="e">
        <f t="shared" ca="1" si="81"/>
        <v>#NAME?</v>
      </c>
      <c r="K255" s="19" t="e">
        <f t="shared" ref="K255:U255" ca="1" si="98">K43</f>
        <v>#NAME?</v>
      </c>
      <c r="L255" s="19" t="e">
        <f t="shared" ca="1" si="98"/>
        <v>#NAME?</v>
      </c>
      <c r="M255" s="19" t="e">
        <f t="shared" ca="1" si="98"/>
        <v>#NAME?</v>
      </c>
      <c r="N255" s="19" t="e">
        <f t="shared" ca="1" si="98"/>
        <v>#NAME?</v>
      </c>
      <c r="O255" s="19" t="e">
        <f t="shared" ca="1" si="98"/>
        <v>#NAME?</v>
      </c>
      <c r="P255" s="19" t="e">
        <f t="shared" ca="1" si="98"/>
        <v>#NAME?</v>
      </c>
      <c r="Q255" s="19" t="e">
        <f t="shared" ca="1" si="98"/>
        <v>#NAME?</v>
      </c>
      <c r="R255" s="19" t="e">
        <f t="shared" ca="1" si="98"/>
        <v>#NAME?</v>
      </c>
      <c r="S255" s="19" t="e">
        <f t="shared" ca="1" si="98"/>
        <v>#NAME?</v>
      </c>
      <c r="T255" s="19" t="e">
        <f t="shared" ca="1" si="98"/>
        <v>#NAME?</v>
      </c>
      <c r="U255" s="19" t="e">
        <f t="shared" ca="1" si="98"/>
        <v>#NAME?</v>
      </c>
      <c r="V255" s="19"/>
      <c r="W255" s="19"/>
      <c r="X255" s="19"/>
    </row>
    <row r="256" spans="6:24" x14ac:dyDescent="0.45">
      <c r="F256">
        <v>38</v>
      </c>
      <c r="G256" s="19" t="e">
        <f t="shared" ca="1" si="81"/>
        <v>#NAME?</v>
      </c>
      <c r="H256" s="19" t="e">
        <f t="shared" ca="1" si="81"/>
        <v>#NAME?</v>
      </c>
      <c r="I256" s="19" t="e">
        <f t="shared" ca="1" si="81"/>
        <v>#NAME?</v>
      </c>
      <c r="J256" s="19" t="e">
        <f t="shared" ca="1" si="81"/>
        <v>#NAME?</v>
      </c>
      <c r="K256" s="19" t="e">
        <f t="shared" ref="K256:U256" ca="1" si="99">K44</f>
        <v>#NAME?</v>
      </c>
      <c r="L256" s="19" t="e">
        <f t="shared" ca="1" si="99"/>
        <v>#NAME?</v>
      </c>
      <c r="M256" s="19" t="e">
        <f t="shared" ca="1" si="99"/>
        <v>#NAME?</v>
      </c>
      <c r="N256" s="19" t="e">
        <f t="shared" ca="1" si="99"/>
        <v>#NAME?</v>
      </c>
      <c r="O256" s="19" t="e">
        <f t="shared" ca="1" si="99"/>
        <v>#NAME?</v>
      </c>
      <c r="P256" s="19" t="e">
        <f t="shared" ca="1" si="99"/>
        <v>#NAME?</v>
      </c>
      <c r="Q256" s="19" t="e">
        <f t="shared" ca="1" si="99"/>
        <v>#NAME?</v>
      </c>
      <c r="R256" s="19" t="e">
        <f t="shared" ca="1" si="99"/>
        <v>#NAME?</v>
      </c>
      <c r="S256" s="19" t="e">
        <f t="shared" ca="1" si="99"/>
        <v>#NAME?</v>
      </c>
      <c r="T256" s="19" t="e">
        <f t="shared" ca="1" si="99"/>
        <v>#NAME?</v>
      </c>
      <c r="U256" s="19" t="e">
        <f t="shared" ca="1" si="99"/>
        <v>#NAME?</v>
      </c>
      <c r="V256" s="19"/>
      <c r="W256" s="19"/>
      <c r="X256" s="19"/>
    </row>
    <row r="257" spans="6:24" x14ac:dyDescent="0.45">
      <c r="F257">
        <v>39</v>
      </c>
      <c r="G257" s="19" t="e">
        <f t="shared" ca="1" si="81"/>
        <v>#NAME?</v>
      </c>
      <c r="H257" s="19" t="e">
        <f t="shared" ca="1" si="81"/>
        <v>#NAME?</v>
      </c>
      <c r="I257" s="19" t="e">
        <f t="shared" ca="1" si="81"/>
        <v>#NAME?</v>
      </c>
      <c r="J257" s="19" t="e">
        <f t="shared" ca="1" si="81"/>
        <v>#NAME?</v>
      </c>
      <c r="K257" s="19" t="e">
        <f t="shared" ref="K257:U257" ca="1" si="100">K45</f>
        <v>#NAME?</v>
      </c>
      <c r="L257" s="19" t="e">
        <f t="shared" ca="1" si="100"/>
        <v>#NAME?</v>
      </c>
      <c r="M257" s="19" t="e">
        <f t="shared" ca="1" si="100"/>
        <v>#NAME?</v>
      </c>
      <c r="N257" s="19" t="e">
        <f t="shared" ca="1" si="100"/>
        <v>#NAME?</v>
      </c>
      <c r="O257" s="19" t="e">
        <f t="shared" ca="1" si="100"/>
        <v>#NAME?</v>
      </c>
      <c r="P257" s="19" t="e">
        <f t="shared" ca="1" si="100"/>
        <v>#NAME?</v>
      </c>
      <c r="Q257" s="19" t="e">
        <f t="shared" ca="1" si="100"/>
        <v>#NAME?</v>
      </c>
      <c r="R257" s="19" t="e">
        <f t="shared" ca="1" si="100"/>
        <v>#NAME?</v>
      </c>
      <c r="S257" s="19" t="e">
        <f t="shared" ca="1" si="100"/>
        <v>#NAME?</v>
      </c>
      <c r="T257" s="19" t="e">
        <f t="shared" ca="1" si="100"/>
        <v>#NAME?</v>
      </c>
      <c r="U257" s="19" t="e">
        <f t="shared" ca="1" si="100"/>
        <v>#NAME?</v>
      </c>
      <c r="V257" s="19"/>
      <c r="W257" s="19"/>
      <c r="X257" s="19"/>
    </row>
    <row r="258" spans="6:24" x14ac:dyDescent="0.45">
      <c r="F258">
        <v>40</v>
      </c>
      <c r="G258" s="19" t="e">
        <f t="shared" ca="1" si="81"/>
        <v>#NAME?</v>
      </c>
      <c r="H258" s="19" t="e">
        <f t="shared" ca="1" si="81"/>
        <v>#NAME?</v>
      </c>
      <c r="I258" s="19" t="e">
        <f t="shared" ca="1" si="81"/>
        <v>#NAME?</v>
      </c>
      <c r="J258" s="19" t="e">
        <f t="shared" ca="1" si="81"/>
        <v>#NAME?</v>
      </c>
      <c r="K258" s="19" t="e">
        <f t="shared" ref="K258:U258" ca="1" si="101">K46</f>
        <v>#NAME?</v>
      </c>
      <c r="L258" s="19" t="e">
        <f t="shared" ca="1" si="101"/>
        <v>#NAME?</v>
      </c>
      <c r="M258" s="19" t="e">
        <f t="shared" ca="1" si="101"/>
        <v>#NAME?</v>
      </c>
      <c r="N258" s="19" t="e">
        <f t="shared" ca="1" si="101"/>
        <v>#NAME?</v>
      </c>
      <c r="O258" s="19" t="e">
        <f t="shared" ca="1" si="101"/>
        <v>#NAME?</v>
      </c>
      <c r="P258" s="19" t="e">
        <f t="shared" ca="1" si="101"/>
        <v>#NAME?</v>
      </c>
      <c r="Q258" s="19" t="e">
        <f t="shared" ca="1" si="101"/>
        <v>#NAME?</v>
      </c>
      <c r="R258" s="19" t="e">
        <f t="shared" ca="1" si="101"/>
        <v>#NAME?</v>
      </c>
      <c r="S258" s="19" t="e">
        <f t="shared" ca="1" si="101"/>
        <v>#NAME?</v>
      </c>
      <c r="T258" s="19" t="e">
        <f t="shared" ca="1" si="101"/>
        <v>#NAME?</v>
      </c>
      <c r="U258" s="19" t="e">
        <f t="shared" ca="1" si="101"/>
        <v>#NAME?</v>
      </c>
      <c r="V258" s="19"/>
      <c r="W258" s="19"/>
      <c r="X258" s="19"/>
    </row>
    <row r="259" spans="6:24" x14ac:dyDescent="0.45">
      <c r="F259">
        <v>41</v>
      </c>
      <c r="G259" s="19" t="e">
        <f t="shared" ref="G259:J259" ca="1" si="102">G47</f>
        <v>#NAME?</v>
      </c>
      <c r="H259" s="19" t="e">
        <f t="shared" ca="1" si="102"/>
        <v>#NAME?</v>
      </c>
      <c r="I259" s="19" t="e">
        <f t="shared" ca="1" si="102"/>
        <v>#NAME?</v>
      </c>
      <c r="J259" s="19" t="e">
        <f t="shared" ca="1" si="102"/>
        <v>#NAME?</v>
      </c>
      <c r="K259" s="19" t="e">
        <f t="shared" ref="K259:U259" ca="1" si="103">K47</f>
        <v>#NAME?</v>
      </c>
      <c r="L259" s="19" t="e">
        <f t="shared" ca="1" si="103"/>
        <v>#NAME?</v>
      </c>
      <c r="M259" s="19" t="e">
        <f t="shared" ca="1" si="103"/>
        <v>#NAME?</v>
      </c>
      <c r="N259" s="19" t="e">
        <f t="shared" ca="1" si="103"/>
        <v>#NAME?</v>
      </c>
      <c r="O259" s="19" t="e">
        <f t="shared" ca="1" si="103"/>
        <v>#NAME?</v>
      </c>
      <c r="P259" s="19" t="e">
        <f t="shared" ca="1" si="103"/>
        <v>#NAME?</v>
      </c>
      <c r="Q259" s="19" t="e">
        <f t="shared" ca="1" si="103"/>
        <v>#NAME?</v>
      </c>
      <c r="R259" s="19" t="e">
        <f t="shared" ca="1" si="103"/>
        <v>#NAME?</v>
      </c>
      <c r="S259" s="19" t="e">
        <f t="shared" ca="1" si="103"/>
        <v>#NAME?</v>
      </c>
      <c r="T259" s="19" t="e">
        <f t="shared" ca="1" si="103"/>
        <v>#NAME?</v>
      </c>
      <c r="U259" s="19" t="e">
        <f t="shared" ca="1" si="103"/>
        <v>#NAME?</v>
      </c>
      <c r="V259" s="19"/>
      <c r="W259" s="19"/>
      <c r="X259" s="19"/>
    </row>
    <row r="260" spans="6:24" x14ac:dyDescent="0.45">
      <c r="F260">
        <v>42</v>
      </c>
      <c r="G260" s="27" t="e">
        <f ca="1">($E$48*(1+AVERAGE($C$44:$C$48))^($F260-G$218+1))*'Total CH4 prod CO2 Inj'!Q46+($F$48*(1+AVERAGE($D$44:$D$48))^($F260-G$218+1))*'Total CH4 prod CO2 Inj'!AH46-'Inj sep cost'!Q46-'Inj sep cost'!AH46</f>
        <v>#NAME?</v>
      </c>
      <c r="H260" s="19" t="e">
        <f ca="1">H48</f>
        <v>#NAME?</v>
      </c>
      <c r="I260" s="19" t="e">
        <f ca="1">I48</f>
        <v>#NAME?</v>
      </c>
      <c r="J260" s="19" t="e">
        <f ca="1">J48</f>
        <v>#NAME?</v>
      </c>
      <c r="K260" s="19" t="e">
        <f t="shared" ref="K260:U260" ca="1" si="104">K48</f>
        <v>#NAME?</v>
      </c>
      <c r="L260" s="19" t="e">
        <f t="shared" ca="1" si="104"/>
        <v>#NAME?</v>
      </c>
      <c r="M260" s="19" t="e">
        <f t="shared" ca="1" si="104"/>
        <v>#NAME?</v>
      </c>
      <c r="N260" s="19" t="e">
        <f t="shared" ca="1" si="104"/>
        <v>#NAME?</v>
      </c>
      <c r="O260" s="19" t="e">
        <f t="shared" ca="1" si="104"/>
        <v>#NAME?</v>
      </c>
      <c r="P260" s="19" t="e">
        <f t="shared" ca="1" si="104"/>
        <v>#NAME?</v>
      </c>
      <c r="Q260" s="19" t="e">
        <f t="shared" ca="1" si="104"/>
        <v>#NAME?</v>
      </c>
      <c r="R260" s="19" t="e">
        <f t="shared" ca="1" si="104"/>
        <v>#NAME?</v>
      </c>
      <c r="S260" s="19" t="e">
        <f t="shared" ca="1" si="104"/>
        <v>#NAME?</v>
      </c>
      <c r="T260" s="19" t="e">
        <f t="shared" ca="1" si="104"/>
        <v>#NAME?</v>
      </c>
      <c r="U260" s="19" t="e">
        <f t="shared" ca="1" si="104"/>
        <v>#NAME?</v>
      </c>
      <c r="V260" s="19"/>
      <c r="W260" s="19"/>
      <c r="X260" s="19"/>
    </row>
    <row r="261" spans="6:24" x14ac:dyDescent="0.45">
      <c r="F261">
        <v>43</v>
      </c>
      <c r="G261" s="27" t="e">
        <f ca="1">($E$48*(1+AVERAGE($C$44:$C$48))^($F261-G$218+1))*'Total CH4 prod CO2 Inj'!Q47+($F$48*(1+AVERAGE($D$44:$D$48))^($F261-G$218+1))*'Total CH4 prod CO2 Inj'!AH47-'Inj sep cost'!Q47-'Inj sep cost'!AH47</f>
        <v>#NAME?</v>
      </c>
      <c r="H261" s="27" t="e">
        <f ca="1">($E$49*(1+AVERAGE($C$44:$C$48))^($F261-H$218+1))*'Total CH4 prod CO2 Inj'!Q47+($F$49*(1+AVERAGE($D$44:$D$48))^($F261-H$218+1))*'Total CH4 prod CO2 Inj'!AH47-'Inj sep cost'!Q47-'Inj sep cost'!AH47</f>
        <v>#NAME?</v>
      </c>
      <c r="I261" s="19" t="e">
        <f t="shared" ref="I261:J261" ca="1" si="105">I49</f>
        <v>#NAME?</v>
      </c>
      <c r="J261" s="19" t="e">
        <f t="shared" ca="1" si="105"/>
        <v>#NAME?</v>
      </c>
      <c r="K261" s="19" t="e">
        <f t="shared" ref="K261:U261" ca="1" si="106">K49</f>
        <v>#NAME?</v>
      </c>
      <c r="L261" s="19" t="e">
        <f t="shared" ca="1" si="106"/>
        <v>#NAME?</v>
      </c>
      <c r="M261" s="19" t="e">
        <f t="shared" ca="1" si="106"/>
        <v>#NAME?</v>
      </c>
      <c r="N261" s="19" t="e">
        <f t="shared" ca="1" si="106"/>
        <v>#NAME?</v>
      </c>
      <c r="O261" s="19" t="e">
        <f t="shared" ca="1" si="106"/>
        <v>#NAME?</v>
      </c>
      <c r="P261" s="19" t="e">
        <f t="shared" ca="1" si="106"/>
        <v>#NAME?</v>
      </c>
      <c r="Q261" s="19" t="e">
        <f t="shared" ca="1" si="106"/>
        <v>#NAME?</v>
      </c>
      <c r="R261" s="19" t="e">
        <f t="shared" ca="1" si="106"/>
        <v>#NAME?</v>
      </c>
      <c r="S261" s="19" t="e">
        <f t="shared" ca="1" si="106"/>
        <v>#NAME?</v>
      </c>
      <c r="T261" s="19" t="e">
        <f t="shared" ca="1" si="106"/>
        <v>#NAME?</v>
      </c>
      <c r="U261" s="19" t="e">
        <f t="shared" ca="1" si="106"/>
        <v>#NAME?</v>
      </c>
      <c r="V261" s="19"/>
      <c r="W261" s="19"/>
      <c r="X261" s="19"/>
    </row>
    <row r="262" spans="6:24" x14ac:dyDescent="0.45">
      <c r="F262">
        <v>44</v>
      </c>
      <c r="G262" s="27" t="e">
        <f ca="1">($E$48*(1+AVERAGE($C$44:$C$48))^($F262-G$218+1))*'Total CH4 prod CO2 Inj'!Q48+($F$48*(1+AVERAGE($D$44:$D$48))^($F262-G$218+1))*'Total CH4 prod CO2 Inj'!AH48-'Inj sep cost'!Q48-'Inj sep cost'!AH48</f>
        <v>#NAME?</v>
      </c>
      <c r="H262" s="27" t="e">
        <f ca="1">($E$49*(1+AVERAGE($C$44:$C$48))^($F262-H$218+1))*'Total CH4 prod CO2 Inj'!Q48+($F$49*(1+AVERAGE($D$44:$D$48))^($F262-H$218+1))*'Total CH4 prod CO2 Inj'!AH48-'Inj sep cost'!Q48-'Inj sep cost'!AH48</f>
        <v>#NAME?</v>
      </c>
      <c r="I262" s="27" t="e">
        <f ca="1">($E$50*(1+AVERAGE($C$45:$C$49))^($F262-I$218+1))*'Total CH4 prod CO2 Inj'!Q48+($F$50*(1+AVERAGE($D$45:$D$49))^($F262-I$218+1))*'Total CH4 prod CO2 Inj'!AH48-'Inj sep cost'!Q48-'Inj sep cost'!AH48</f>
        <v>#NAME?</v>
      </c>
      <c r="J262" s="19" t="e">
        <f t="shared" ref="J262:U262" ca="1" si="107">J50</f>
        <v>#NAME?</v>
      </c>
      <c r="K262" s="19" t="e">
        <f t="shared" ca="1" si="107"/>
        <v>#NAME?</v>
      </c>
      <c r="L262" s="19" t="e">
        <f t="shared" ca="1" si="107"/>
        <v>#NAME?</v>
      </c>
      <c r="M262" s="19" t="e">
        <f t="shared" ca="1" si="107"/>
        <v>#NAME?</v>
      </c>
      <c r="N262" s="19" t="e">
        <f t="shared" ca="1" si="107"/>
        <v>#NAME?</v>
      </c>
      <c r="O262" s="19" t="e">
        <f t="shared" ca="1" si="107"/>
        <v>#NAME?</v>
      </c>
      <c r="P262" s="19" t="e">
        <f t="shared" ca="1" si="107"/>
        <v>#NAME?</v>
      </c>
      <c r="Q262" s="19" t="e">
        <f t="shared" ca="1" si="107"/>
        <v>#NAME?</v>
      </c>
      <c r="R262" s="19" t="e">
        <f t="shared" ca="1" si="107"/>
        <v>#NAME?</v>
      </c>
      <c r="S262" s="19" t="e">
        <f t="shared" ca="1" si="107"/>
        <v>#NAME?</v>
      </c>
      <c r="T262" s="19" t="e">
        <f t="shared" ca="1" si="107"/>
        <v>#NAME?</v>
      </c>
      <c r="U262" s="19" t="e">
        <f t="shared" ca="1" si="107"/>
        <v>#NAME?</v>
      </c>
      <c r="V262" s="19"/>
      <c r="W262" s="19"/>
      <c r="X262" s="19"/>
    </row>
    <row r="263" spans="6:24" x14ac:dyDescent="0.45">
      <c r="F263">
        <v>45</v>
      </c>
      <c r="G263" s="27" t="e">
        <f ca="1">($E$48*(1+AVERAGE($C$44:$C$48))^($F263-G$218+1))*'Total CH4 prod CO2 Inj'!Q49+($F$48*(1+AVERAGE($D$44:$D$48))^($F263-G$218+1))*'Total CH4 prod CO2 Inj'!AH49-'Inj sep cost'!Q49-'Inj sep cost'!AH49</f>
        <v>#NAME?</v>
      </c>
      <c r="H263" s="27" t="e">
        <f ca="1">($E$49*(1+AVERAGE($C$44:$C$48))^($F263-H$218+1))*'Total CH4 prod CO2 Inj'!Q49+($F$49*(1+AVERAGE($D$44:$D$48))^($F263-H$218+1))*'Total CH4 prod CO2 Inj'!AH49-'Inj sep cost'!Q49-'Inj sep cost'!AH49</f>
        <v>#NAME?</v>
      </c>
      <c r="I263" s="27" t="e">
        <f ca="1">($E$50*(1+AVERAGE($C$45:$C$49))^($F263-I$218+1))*'Total CH4 prod CO2 Inj'!Q49+($F$50*(1+AVERAGE($D$45:$D$49))^($F263-I$218+1))*'Total CH4 prod CO2 Inj'!AH49-'Inj sep cost'!Q49-'Inj sep cost'!AH49</f>
        <v>#NAME?</v>
      </c>
      <c r="J263" s="27" t="e">
        <f ca="1">($E$51*(1+AVERAGE($C$46:$C$50))^($F263-J$218+1))*'Total CH4 prod CO2 Inj'!Q49+($F$51*(1+AVERAGE($D$46:$D$50))^($F263-J$218+1))*'Total CH4 prod CO2 Inj'!AH49-'Inj sep cost'!Q49-'Inj sep cost'!AH49</f>
        <v>#NAME?</v>
      </c>
      <c r="K263" s="19" t="e">
        <f t="shared" ref="K263:U263" ca="1" si="108">K51</f>
        <v>#NAME?</v>
      </c>
      <c r="L263" s="19" t="e">
        <f t="shared" ca="1" si="108"/>
        <v>#NAME?</v>
      </c>
      <c r="M263" s="19" t="e">
        <f t="shared" ca="1" si="108"/>
        <v>#NAME?</v>
      </c>
      <c r="N263" s="19" t="e">
        <f t="shared" ca="1" si="108"/>
        <v>#NAME?</v>
      </c>
      <c r="O263" s="19" t="e">
        <f t="shared" ca="1" si="108"/>
        <v>#NAME?</v>
      </c>
      <c r="P263" s="19" t="e">
        <f t="shared" ca="1" si="108"/>
        <v>#NAME?</v>
      </c>
      <c r="Q263" s="19" t="e">
        <f t="shared" ca="1" si="108"/>
        <v>#NAME?</v>
      </c>
      <c r="R263" s="19" t="e">
        <f t="shared" ca="1" si="108"/>
        <v>#NAME?</v>
      </c>
      <c r="S263" s="19" t="e">
        <f t="shared" ca="1" si="108"/>
        <v>#NAME?</v>
      </c>
      <c r="T263" s="19" t="e">
        <f t="shared" ca="1" si="108"/>
        <v>#NAME?</v>
      </c>
      <c r="U263" s="19" t="e">
        <f t="shared" ca="1" si="108"/>
        <v>#NAME?</v>
      </c>
      <c r="V263" s="19"/>
      <c r="W263" s="19"/>
      <c r="X263" s="19"/>
    </row>
    <row r="264" spans="6:24" x14ac:dyDescent="0.45">
      <c r="F264">
        <v>46</v>
      </c>
      <c r="G264" s="27" t="e">
        <f ca="1">($E$48*(1+AVERAGE($C$44:$C$48))^($F264-G$218+1))*'Total CH4 prod CO2 Inj'!Q50+($F$48*(1+AVERAGE($D$44:$D$48))^($F264-G$218+1))*'Total CH4 prod CO2 Inj'!AH50-'Inj sep cost'!Q50-'Inj sep cost'!AH50</f>
        <v>#NAME?</v>
      </c>
      <c r="H264" s="27" t="e">
        <f ca="1">($E$49*(1+AVERAGE($C$44:$C$48))^($F264-H$218+1))*'Total CH4 prod CO2 Inj'!Q50+($F$49*(1+AVERAGE($D$44:$D$48))^($F264-H$218+1))*'Total CH4 prod CO2 Inj'!AH50-'Inj sep cost'!Q50-'Inj sep cost'!AH50</f>
        <v>#NAME?</v>
      </c>
      <c r="I264" s="27" t="e">
        <f ca="1">($E$50*(1+AVERAGE($C$45:$C$49))^($F264-I$218+1))*'Total CH4 prod CO2 Inj'!Q50+($F$50*(1+AVERAGE($D$45:$D$49))^($F264-I$218+1))*'Total CH4 prod CO2 Inj'!AH50-'Inj sep cost'!Q50-'Inj sep cost'!AH50</f>
        <v>#NAME?</v>
      </c>
      <c r="J264" s="27" t="e">
        <f ca="1">($E$51*(1+AVERAGE($C$46:$C$50))^($F264-J$218+1))*'Total CH4 prod CO2 Inj'!Q50+($F$51*(1+AVERAGE($D$46:$D$50))^($F264-J$218+1))*'Total CH4 prod CO2 Inj'!AH50-'Inj sep cost'!Q50-'Inj sep cost'!AH50</f>
        <v>#NAME?</v>
      </c>
      <c r="K264" s="27" t="e">
        <f ca="1">($E$52*(1+AVERAGE($C$47:$C$51))^($F264-K$218+1))*'Total CH4 prod CO2 Inj'!Q50+($F$52*(1+AVERAGE($D$47:$D$51))^($F264-K$218+1))*'Total CH4 prod CO2 Inj'!AH50-'Inj sep cost'!Q50-'Inj sep cost'!AH50</f>
        <v>#NAME?</v>
      </c>
      <c r="L264" s="19" t="e">
        <f t="shared" ref="L264:U264" ca="1" si="109">L52</f>
        <v>#NAME?</v>
      </c>
      <c r="M264" s="19" t="e">
        <f t="shared" ca="1" si="109"/>
        <v>#NAME?</v>
      </c>
      <c r="N264" s="19" t="e">
        <f t="shared" ca="1" si="109"/>
        <v>#NAME?</v>
      </c>
      <c r="O264" s="19" t="e">
        <f t="shared" ca="1" si="109"/>
        <v>#NAME?</v>
      </c>
      <c r="P264" s="19" t="e">
        <f t="shared" ca="1" si="109"/>
        <v>#NAME?</v>
      </c>
      <c r="Q264" s="19" t="e">
        <f t="shared" ca="1" si="109"/>
        <v>#NAME?</v>
      </c>
      <c r="R264" s="19" t="e">
        <f t="shared" ca="1" si="109"/>
        <v>#NAME?</v>
      </c>
      <c r="S264" s="19" t="e">
        <f t="shared" ca="1" si="109"/>
        <v>#NAME?</v>
      </c>
      <c r="T264" s="19" t="e">
        <f t="shared" ca="1" si="109"/>
        <v>#NAME?</v>
      </c>
      <c r="U264" s="19" t="e">
        <f t="shared" ca="1" si="109"/>
        <v>#NAME?</v>
      </c>
      <c r="V264" s="19"/>
      <c r="W264" s="19"/>
      <c r="X264" s="19"/>
    </row>
    <row r="265" spans="6:24" x14ac:dyDescent="0.45">
      <c r="F265">
        <v>47</v>
      </c>
      <c r="G265" s="27" t="e">
        <f ca="1">($E$48*(1+AVERAGE($C$44:$C$48))^($F265-G$218+1))*'Total CH4 prod CO2 Inj'!Q51+($F$48*(1+AVERAGE($D$44:$D$48))^($F265-G$218+1))*'Total CH4 prod CO2 Inj'!AH51-'Inj sep cost'!Q51-'Inj sep cost'!AH51</f>
        <v>#NAME?</v>
      </c>
      <c r="H265" s="27" t="e">
        <f ca="1">($E$49*(1+AVERAGE($C$44:$C$48))^($F265-H$218+1))*'Total CH4 prod CO2 Inj'!Q51+($F$49*(1+AVERAGE($D$44:$D$48))^($F265-H$218+1))*'Total CH4 prod CO2 Inj'!AH51-'Inj sep cost'!Q51-'Inj sep cost'!AH51</f>
        <v>#NAME?</v>
      </c>
      <c r="I265" s="27" t="e">
        <f ca="1">($E$50*(1+AVERAGE($C$45:$C$49))^($F265-I$218+1))*'Total CH4 prod CO2 Inj'!Q51+($F$50*(1+AVERAGE($D$45:$D$49))^($F265-I$218+1))*'Total CH4 prod CO2 Inj'!AH51-'Inj sep cost'!Q51-'Inj sep cost'!AH51</f>
        <v>#NAME?</v>
      </c>
      <c r="J265" s="27" t="e">
        <f ca="1">($E$51*(1+AVERAGE($C$46:$C$50))^($F265-J$218+1))*'Total CH4 prod CO2 Inj'!Q51+($F$51*(1+AVERAGE($D$46:$D$50))^($F265-J$218+1))*'Total CH4 prod CO2 Inj'!AH51-'Inj sep cost'!Q51-'Inj sep cost'!AH51</f>
        <v>#NAME?</v>
      </c>
      <c r="K265" s="27" t="e">
        <f ca="1">($E$52*(1+AVERAGE($C$47:$C$51))^($F265-K$218+1))*'Total CH4 prod CO2 Inj'!Q51+($F$52*(1+AVERAGE($D$47:$D$51))^($F265-K$218+1))*'Total CH4 prod CO2 Inj'!AH51-'Inj sep cost'!Q51-'Inj sep cost'!AH51</f>
        <v>#NAME?</v>
      </c>
      <c r="L265" s="27" t="e">
        <f ca="1">($E$53*(1+AVERAGE($C$48:$C$52))^($F265-L$218+1))*'Total CH4 prod CO2 Inj'!Q51+($F$53*(1+AVERAGE($D$48:$D$52))^($F265-L$218+1))*'Total CH4 prod CO2 Inj'!AH51-'Inj sep cost'!Q51-'Inj sep cost'!AH51</f>
        <v>#NAME?</v>
      </c>
      <c r="M265" s="19" t="e">
        <f t="shared" ref="M265:U265" ca="1" si="110">M53</f>
        <v>#NAME?</v>
      </c>
      <c r="N265" s="19" t="e">
        <f t="shared" ca="1" si="110"/>
        <v>#NAME?</v>
      </c>
      <c r="O265" s="19" t="e">
        <f t="shared" ca="1" si="110"/>
        <v>#NAME?</v>
      </c>
      <c r="P265" s="19" t="e">
        <f t="shared" ca="1" si="110"/>
        <v>#NAME?</v>
      </c>
      <c r="Q265" s="19" t="e">
        <f t="shared" ca="1" si="110"/>
        <v>#NAME?</v>
      </c>
      <c r="R265" s="19" t="e">
        <f t="shared" ca="1" si="110"/>
        <v>#NAME?</v>
      </c>
      <c r="S265" s="19" t="e">
        <f t="shared" ca="1" si="110"/>
        <v>#NAME?</v>
      </c>
      <c r="T265" s="19" t="e">
        <f t="shared" ca="1" si="110"/>
        <v>#NAME?</v>
      </c>
      <c r="U265" s="19" t="e">
        <f t="shared" ca="1" si="110"/>
        <v>#NAME?</v>
      </c>
      <c r="V265" s="19"/>
      <c r="W265" s="19"/>
      <c r="X265" s="19"/>
    </row>
    <row r="266" spans="6:24" x14ac:dyDescent="0.45">
      <c r="F266">
        <v>48</v>
      </c>
      <c r="G266" s="27" t="e">
        <f ca="1">($E$48*(1+AVERAGE($C$44:$C$48))^($F266-G$218+1))*'Total CH4 prod CO2 Inj'!Q52+($F$48*(1+AVERAGE($D$44:$D$48))^($F266-G$218+1))*'Total CH4 prod CO2 Inj'!AH52-'Inj sep cost'!Q52-'Inj sep cost'!AH52</f>
        <v>#NAME?</v>
      </c>
      <c r="H266" s="27" t="e">
        <f ca="1">($E$49*(1+AVERAGE($C$44:$C$48))^($F266-H$218+1))*'Total CH4 prod CO2 Inj'!Q52+($F$49*(1+AVERAGE($D$44:$D$48))^($F266-H$218+1))*'Total CH4 prod CO2 Inj'!AH52-'Inj sep cost'!Q52-'Inj sep cost'!AH52</f>
        <v>#NAME?</v>
      </c>
      <c r="I266" s="27" t="e">
        <f ca="1">($E$50*(1+AVERAGE($C$45:$C$49))^($F266-I$218+1))*'Total CH4 prod CO2 Inj'!Q52+($F$50*(1+AVERAGE($D$45:$D$49))^($F266-I$218+1))*'Total CH4 prod CO2 Inj'!AH52-'Inj sep cost'!Q52-'Inj sep cost'!AH52</f>
        <v>#NAME?</v>
      </c>
      <c r="J266" s="27" t="e">
        <f ca="1">($E$51*(1+AVERAGE($C$46:$C$50))^($F266-J$218+1))*'Total CH4 prod CO2 Inj'!Q52+($F$51*(1+AVERAGE($D$46:$D$50))^($F266-J$218+1))*'Total CH4 prod CO2 Inj'!AH52-'Inj sep cost'!Q52-'Inj sep cost'!AH52</f>
        <v>#NAME?</v>
      </c>
      <c r="K266" s="27" t="e">
        <f ca="1">($E$52*(1+AVERAGE($C$47:$C$51))^($F266-K$218+1))*'Total CH4 prod CO2 Inj'!Q52+($F$52*(1+AVERAGE($D$47:$D$51))^($F266-K$218+1))*'Total CH4 prod CO2 Inj'!AH52-'Inj sep cost'!Q52-'Inj sep cost'!AH52</f>
        <v>#NAME?</v>
      </c>
      <c r="L266" s="27" t="e">
        <f ca="1">($E$53*(1+AVERAGE($C$48:$C$52))^($F266-L$218+1))*'Total CH4 prod CO2 Inj'!Q52+($F$53*(1+AVERAGE($D$48:$D$52))^($F266-L$218+1))*'Total CH4 prod CO2 Inj'!AH52-'Inj sep cost'!Q52-'Inj sep cost'!AH52</f>
        <v>#NAME?</v>
      </c>
      <c r="M266" s="27" t="e">
        <f ca="1">($E$54*(1+AVERAGE($C$49:$C$53))^($F266-M$218+1))*'Total CH4 prod CO2 Inj'!Q52+($F$54*(1+AVERAGE($D$49:$D$53))^($F266-M$218+1))*'Total CH4 prod CO2 Inj'!AH52-'Inj sep cost'!Q52-'Inj sep cost'!AH52</f>
        <v>#NAME?</v>
      </c>
      <c r="N266" s="19" t="e">
        <f t="shared" ref="N266:U266" ca="1" si="111">N54</f>
        <v>#NAME?</v>
      </c>
      <c r="O266" s="19" t="e">
        <f t="shared" ca="1" si="111"/>
        <v>#NAME?</v>
      </c>
      <c r="P266" s="19" t="e">
        <f t="shared" ca="1" si="111"/>
        <v>#NAME?</v>
      </c>
      <c r="Q266" s="19" t="e">
        <f t="shared" ca="1" si="111"/>
        <v>#NAME?</v>
      </c>
      <c r="R266" s="19" t="e">
        <f t="shared" ca="1" si="111"/>
        <v>#NAME?</v>
      </c>
      <c r="S266" s="19" t="e">
        <f t="shared" ca="1" si="111"/>
        <v>#NAME?</v>
      </c>
      <c r="T266" s="19" t="e">
        <f t="shared" ca="1" si="111"/>
        <v>#NAME?</v>
      </c>
      <c r="U266" s="19" t="e">
        <f t="shared" ca="1" si="111"/>
        <v>#NAME?</v>
      </c>
      <c r="V266" s="19"/>
      <c r="W266" s="19"/>
      <c r="X266" s="19"/>
    </row>
    <row r="267" spans="6:24" x14ac:dyDescent="0.45">
      <c r="F267">
        <v>49</v>
      </c>
      <c r="G267" s="27" t="e">
        <f ca="1">($E$48*(1+AVERAGE($C$44:$C$48))^($F267-G$218+1))*'Total CH4 prod CO2 Inj'!Q53+($F$48*(1+AVERAGE($D$44:$D$48))^($F267-G$218+1))*'Total CH4 prod CO2 Inj'!AH53-'Inj sep cost'!Q53-'Inj sep cost'!AH53</f>
        <v>#NAME?</v>
      </c>
      <c r="H267" s="27" t="e">
        <f ca="1">($E$49*(1+AVERAGE($C$44:$C$48))^($F267-H$218+1))*'Total CH4 prod CO2 Inj'!Q53+($F$49*(1+AVERAGE($D$44:$D$48))^($F267-H$218+1))*'Total CH4 prod CO2 Inj'!AH53-'Inj sep cost'!Q53-'Inj sep cost'!AH53</f>
        <v>#NAME?</v>
      </c>
      <c r="I267" s="27" t="e">
        <f ca="1">($E$50*(1+AVERAGE($C$45:$C$49))^($F267-I$218+1))*'Total CH4 prod CO2 Inj'!Q53+($F$50*(1+AVERAGE($D$45:$D$49))^($F267-I$218+1))*'Total CH4 prod CO2 Inj'!AH53-'Inj sep cost'!Q53-'Inj sep cost'!AH53</f>
        <v>#NAME?</v>
      </c>
      <c r="J267" s="27" t="e">
        <f ca="1">($E$51*(1+AVERAGE($C$46:$C$50))^($F267-J$218+1))*'Total CH4 prod CO2 Inj'!Q53+($F$51*(1+AVERAGE($D$46:$D$50))^($F267-J$218+1))*'Total CH4 prod CO2 Inj'!AH53-'Inj sep cost'!Q53-'Inj sep cost'!AH53</f>
        <v>#NAME?</v>
      </c>
      <c r="K267" s="27" t="e">
        <f ca="1">($E$52*(1+AVERAGE($C$47:$C$51))^($F267-K$218+1))*'Total CH4 prod CO2 Inj'!Q53+($F$52*(1+AVERAGE($D$47:$D$51))^($F267-K$218+1))*'Total CH4 prod CO2 Inj'!AH53-'Inj sep cost'!Q53-'Inj sep cost'!AH53</f>
        <v>#NAME?</v>
      </c>
      <c r="L267" s="27" t="e">
        <f ca="1">($E$53*(1+AVERAGE($C$48:$C$52))^($F267-L$218+1))*'Total CH4 prod CO2 Inj'!Q53+($F$53*(1+AVERAGE($D$48:$D$52))^($F267-L$218+1))*'Total CH4 prod CO2 Inj'!AH53-'Inj sep cost'!Q53-'Inj sep cost'!AH53</f>
        <v>#NAME?</v>
      </c>
      <c r="M267" s="27" t="e">
        <f ca="1">($E$54*(1+AVERAGE($C$49:$C$53))^($F267-M$218+1))*'Total CH4 prod CO2 Inj'!Q53+($F$54*(1+AVERAGE($D$49:$D$53))^($F267-M$218+1))*'Total CH4 prod CO2 Inj'!AH53-'Inj sep cost'!Q53-'Inj sep cost'!AH53</f>
        <v>#NAME?</v>
      </c>
      <c r="N267" s="27" t="e">
        <f ca="1">($E$55*(1+AVERAGE($C$50:$C$54))^($F267-N$218+1))*'Total CH4 prod CO2 Inj'!Q53+($F$55*(1+AVERAGE($D$50:$D$54))^($F267-N$218+1))*'Total CH4 prod CO2 Inj'!AH53-'Inj sep cost'!Q53-'Inj sep cost'!AH53</f>
        <v>#NAME?</v>
      </c>
      <c r="O267" s="19" t="e">
        <f t="shared" ref="O267:U267" ca="1" si="112">O55</f>
        <v>#NAME?</v>
      </c>
      <c r="P267" s="19" t="e">
        <f t="shared" ca="1" si="112"/>
        <v>#NAME?</v>
      </c>
      <c r="Q267" s="19" t="e">
        <f t="shared" ca="1" si="112"/>
        <v>#NAME?</v>
      </c>
      <c r="R267" s="19" t="e">
        <f t="shared" ca="1" si="112"/>
        <v>#NAME?</v>
      </c>
      <c r="S267" s="19" t="e">
        <f t="shared" ca="1" si="112"/>
        <v>#NAME?</v>
      </c>
      <c r="T267" s="19" t="e">
        <f t="shared" ca="1" si="112"/>
        <v>#NAME?</v>
      </c>
      <c r="U267" s="19" t="e">
        <f t="shared" ca="1" si="112"/>
        <v>#NAME?</v>
      </c>
      <c r="V267" s="19"/>
      <c r="W267" s="19"/>
      <c r="X267" s="19"/>
    </row>
    <row r="268" spans="6:24" x14ac:dyDescent="0.45">
      <c r="F268">
        <v>50</v>
      </c>
      <c r="G268" s="27" t="e">
        <f ca="1">($E$48*(1+AVERAGE($C$44:$C$48))^($F268-G$218+1))*'Total CH4 prod CO2 Inj'!Q54+($F$48*(1+AVERAGE($D$44:$D$48))^($F268-G$218+1))*'Total CH4 prod CO2 Inj'!AH54-'Inj sep cost'!Q54-'Inj sep cost'!AH54</f>
        <v>#NAME?</v>
      </c>
      <c r="H268" s="27" t="e">
        <f ca="1">($E$49*(1+AVERAGE($C$44:$C$48))^($F268-H$218+1))*'Total CH4 prod CO2 Inj'!Q54+($F$49*(1+AVERAGE($D$44:$D$48))^($F268-H$218+1))*'Total CH4 prod CO2 Inj'!AH54-'Inj sep cost'!Q54-'Inj sep cost'!AH54</f>
        <v>#NAME?</v>
      </c>
      <c r="I268" s="27" t="e">
        <f ca="1">($E$50*(1+AVERAGE($C$45:$C$49))^($F268-I$218+1))*'Total CH4 prod CO2 Inj'!Q54+($F$50*(1+AVERAGE($D$45:$D$49))^($F268-I$218+1))*'Total CH4 prod CO2 Inj'!AH54-'Inj sep cost'!Q54-'Inj sep cost'!AH54</f>
        <v>#NAME?</v>
      </c>
      <c r="J268" s="27" t="e">
        <f ca="1">($E$51*(1+AVERAGE($C$46:$C$50))^($F268-J$218+1))*'Total CH4 prod CO2 Inj'!Q54+($F$51*(1+AVERAGE($D$46:$D$50))^($F268-J$218+1))*'Total CH4 prod CO2 Inj'!AH54-'Inj sep cost'!Q54-'Inj sep cost'!AH54</f>
        <v>#NAME?</v>
      </c>
      <c r="K268" s="27" t="e">
        <f ca="1">($E$52*(1+AVERAGE($C$47:$C$51))^($F268-K$218+1))*'Total CH4 prod CO2 Inj'!Q54+($F$52*(1+AVERAGE($D$47:$D$51))^($F268-K$218+1))*'Total CH4 prod CO2 Inj'!AH54-'Inj sep cost'!Q54-'Inj sep cost'!AH54</f>
        <v>#NAME?</v>
      </c>
      <c r="L268" s="27" t="e">
        <f ca="1">($E$53*(1+AVERAGE($C$48:$C$52))^($F268-L$218+1))*'Total CH4 prod CO2 Inj'!Q54+($F$53*(1+AVERAGE($D$48:$D$52))^($F268-L$218+1))*'Total CH4 prod CO2 Inj'!AH54-'Inj sep cost'!Q54-'Inj sep cost'!AH54</f>
        <v>#NAME?</v>
      </c>
      <c r="M268" s="27" t="e">
        <f ca="1">($E$54*(1+AVERAGE($C$49:$C$53))^($F268-M$218+1))*'Total CH4 prod CO2 Inj'!Q54+($F$54*(1+AVERAGE($D$49:$D$53))^($F268-M$218+1))*'Total CH4 prod CO2 Inj'!AH54-'Inj sep cost'!Q54-'Inj sep cost'!AH54</f>
        <v>#NAME?</v>
      </c>
      <c r="N268" s="27" t="e">
        <f ca="1">($E$55*(1+AVERAGE($C$50:$C$54))^($F268-N$218+1))*'Total CH4 prod CO2 Inj'!Q54+($F$55*(1+AVERAGE($D$50:$D$54))^($F268-N$218+1))*'Total CH4 prod CO2 Inj'!AH54-'Inj sep cost'!Q54-'Inj sep cost'!AH54</f>
        <v>#NAME?</v>
      </c>
      <c r="O268" s="27" t="e">
        <f ca="1">($E$56*(1+AVERAGE($C$51:$C$55))^($F268-O$218+1))*'Total CH4 prod CO2 Inj'!Q54+($F$56*(1+AVERAGE($D$51:$D$55))^($F268-O$218+1))*'Total CH4 prod CO2 Inj'!AH54-'Inj sep cost'!Q54-'Inj sep cost'!AH54</f>
        <v>#NAME?</v>
      </c>
      <c r="P268" s="19" t="e">
        <f t="shared" ref="P268:U268" ca="1" si="113">P56</f>
        <v>#NAME?</v>
      </c>
      <c r="Q268" s="19" t="e">
        <f t="shared" ca="1" si="113"/>
        <v>#NAME?</v>
      </c>
      <c r="R268" s="19" t="e">
        <f t="shared" ca="1" si="113"/>
        <v>#NAME?</v>
      </c>
      <c r="S268" s="19" t="e">
        <f t="shared" ca="1" si="113"/>
        <v>#NAME?</v>
      </c>
      <c r="T268" s="19" t="e">
        <f t="shared" ca="1" si="113"/>
        <v>#NAME?</v>
      </c>
      <c r="U268" s="19" t="e">
        <f t="shared" ca="1" si="113"/>
        <v>#NAME?</v>
      </c>
      <c r="V268" s="19"/>
      <c r="W268" s="19"/>
      <c r="X268" s="19"/>
    </row>
    <row r="269" spans="6:24" x14ac:dyDescent="0.45">
      <c r="F269">
        <v>51</v>
      </c>
      <c r="G269" s="27" t="e">
        <f ca="1">($E$48*(1+AVERAGE($C$44:$C$48))^($F269-G$218+1))*'Total CH4 prod CO2 Inj'!Q55+($F$48*(1+AVERAGE($D$44:$D$48))^($F269-G$218+1))*'Total CH4 prod CO2 Inj'!AH55-'Inj sep cost'!Q55-'Inj sep cost'!AH55</f>
        <v>#NAME?</v>
      </c>
      <c r="H269" s="27" t="e">
        <f ca="1">($E$49*(1+AVERAGE($C$44:$C$48))^($F269-H$218+1))*'Total CH4 prod CO2 Inj'!Q55+($F$49*(1+AVERAGE($D$44:$D$48))^($F269-H$218+1))*'Total CH4 prod CO2 Inj'!AH55-'Inj sep cost'!Q55-'Inj sep cost'!AH55</f>
        <v>#NAME?</v>
      </c>
      <c r="I269" s="27" t="e">
        <f ca="1">($E$50*(1+AVERAGE($C$45:$C$49))^($F269-I$218+1))*'Total CH4 prod CO2 Inj'!Q55+($F$50*(1+AVERAGE($D$45:$D$49))^($F269-I$218+1))*'Total CH4 prod CO2 Inj'!AH55-'Inj sep cost'!Q55-'Inj sep cost'!AH55</f>
        <v>#NAME?</v>
      </c>
      <c r="J269" s="27" t="e">
        <f ca="1">($E$51*(1+AVERAGE($C$46:$C$50))^($F269-J$218+1))*'Total CH4 prod CO2 Inj'!Q55+($F$51*(1+AVERAGE($D$46:$D$50))^($F269-J$218+1))*'Total CH4 prod CO2 Inj'!AH55-'Inj sep cost'!Q55-'Inj sep cost'!AH55</f>
        <v>#NAME?</v>
      </c>
      <c r="K269" s="27" t="e">
        <f ca="1">($E$52*(1+AVERAGE($C$47:$C$51))^($F269-K$218+1))*'Total CH4 prod CO2 Inj'!Q55+($F$52*(1+AVERAGE($D$47:$D$51))^($F269-K$218+1))*'Total CH4 prod CO2 Inj'!AH55-'Inj sep cost'!Q55-'Inj sep cost'!AH55</f>
        <v>#NAME?</v>
      </c>
      <c r="L269" s="27" t="e">
        <f ca="1">($E$53*(1+AVERAGE($C$48:$C$52))^($F269-L$218+1))*'Total CH4 prod CO2 Inj'!Q55+($F$53*(1+AVERAGE($D$48:$D$52))^($F269-L$218+1))*'Total CH4 prod CO2 Inj'!AH55-'Inj sep cost'!Q55-'Inj sep cost'!AH55</f>
        <v>#NAME?</v>
      </c>
      <c r="M269" s="27" t="e">
        <f ca="1">($E$54*(1+AVERAGE($C$49:$C$53))^($F269-M$218+1))*'Total CH4 prod CO2 Inj'!Q55+($F$54*(1+AVERAGE($D$49:$D$53))^($F269-M$218+1))*'Total CH4 prod CO2 Inj'!AH55-'Inj sep cost'!Q55-'Inj sep cost'!AH55</f>
        <v>#NAME?</v>
      </c>
      <c r="N269" s="27" t="e">
        <f ca="1">($E$55*(1+AVERAGE($C$50:$C$54))^($F269-N$218+1))*'Total CH4 prod CO2 Inj'!Q55+($F$55*(1+AVERAGE($D$50:$D$54))^($F269-N$218+1))*'Total CH4 prod CO2 Inj'!AH55-'Inj sep cost'!Q55-'Inj sep cost'!AH55</f>
        <v>#NAME?</v>
      </c>
      <c r="O269" s="27" t="e">
        <f ca="1">($E$56*(1+AVERAGE($C$51:$C$55))^($F269-O$218+1))*'Total CH4 prod CO2 Inj'!Q55+($F$56*(1+AVERAGE($D$51:$D$55))^($F269-O$218+1))*'Total CH4 prod CO2 Inj'!AH55-'Inj sep cost'!Q55-'Inj sep cost'!AH55</f>
        <v>#NAME?</v>
      </c>
      <c r="P269" s="27" t="e">
        <f ca="1">($E$57*(1+AVERAGE($C$52:$C$56))^($F269-P$218+1))*'Total CH4 prod CO2 Inj'!Q55+($F$57*(1+AVERAGE($D$52:$D$56))^($F269-P$218+1))*'Total CH4 prod CO2 Inj'!AH55-'Inj sep cost'!Q55-'Inj sep cost'!AH55</f>
        <v>#NAME?</v>
      </c>
      <c r="Q269" s="19" t="e">
        <f ca="1">Q57</f>
        <v>#NAME?</v>
      </c>
      <c r="R269" s="19" t="e">
        <f ca="1">R57</f>
        <v>#NAME?</v>
      </c>
      <c r="S269" s="19" t="e">
        <f ca="1">S57</f>
        <v>#NAME?</v>
      </c>
      <c r="T269" s="19" t="e">
        <f ca="1">T57</f>
        <v>#NAME?</v>
      </c>
      <c r="U269" s="19" t="e">
        <f ca="1">U57</f>
        <v>#NAME?</v>
      </c>
      <c r="V269" s="19"/>
      <c r="W269" s="19"/>
      <c r="X269" s="19"/>
    </row>
    <row r="270" spans="6:24" x14ac:dyDescent="0.45">
      <c r="F270">
        <v>52</v>
      </c>
      <c r="G270" s="27" t="e">
        <f ca="1">($E$48*(1+AVERAGE($C$44:$C$48))^($F270-G$218+1))*'Total CH4 prod CO2 Inj'!Q56+($F$48*(1+AVERAGE($D$44:$D$48))^($F270-G$218+1))*'Total CH4 prod CO2 Inj'!AH56-'Inj sep cost'!Q56-'Inj sep cost'!AH56</f>
        <v>#NAME?</v>
      </c>
      <c r="H270" s="27" t="e">
        <f ca="1">($E$49*(1+AVERAGE($C$44:$C$48))^($F270-H$218+1))*'Total CH4 prod CO2 Inj'!Q56+($F$49*(1+AVERAGE($D$44:$D$48))^($F270-H$218+1))*'Total CH4 prod CO2 Inj'!AH56-'Inj sep cost'!Q56-'Inj sep cost'!AH56</f>
        <v>#NAME?</v>
      </c>
      <c r="I270" s="27" t="e">
        <f ca="1">($E$50*(1+AVERAGE($C$45:$C$49))^($F270-I$218+1))*'Total CH4 prod CO2 Inj'!Q56+($F$50*(1+AVERAGE($D$45:$D$49))^($F270-I$218+1))*'Total CH4 prod CO2 Inj'!AH56-'Inj sep cost'!Q56-'Inj sep cost'!AH56</f>
        <v>#NAME?</v>
      </c>
      <c r="J270" s="27" t="e">
        <f ca="1">($E$51*(1+AVERAGE($C$46:$C$50))^($F270-J$218+1))*'Total CH4 prod CO2 Inj'!Q56+($F$51*(1+AVERAGE($D$46:$D$50))^($F270-J$218+1))*'Total CH4 prod CO2 Inj'!AH56-'Inj sep cost'!Q56-'Inj sep cost'!AH56</f>
        <v>#NAME?</v>
      </c>
      <c r="K270" s="27" t="e">
        <f ca="1">($E$52*(1+AVERAGE($C$47:$C$51))^($F270-K$218+1))*'Total CH4 prod CO2 Inj'!Q56+($F$52*(1+AVERAGE($D$47:$D$51))^($F270-K$218+1))*'Total CH4 prod CO2 Inj'!AH56-'Inj sep cost'!Q56-'Inj sep cost'!AH56</f>
        <v>#NAME?</v>
      </c>
      <c r="L270" s="27" t="e">
        <f ca="1">($E$53*(1+AVERAGE($C$48:$C$52))^($F270-L$218+1))*'Total CH4 prod CO2 Inj'!Q56+($F$53*(1+AVERAGE($D$48:$D$52))^($F270-L$218+1))*'Total CH4 prod CO2 Inj'!AH56-'Inj sep cost'!Q56-'Inj sep cost'!AH56</f>
        <v>#NAME?</v>
      </c>
      <c r="M270" s="27" t="e">
        <f ca="1">($E$54*(1+AVERAGE($C$49:$C$53))^($F270-M$218+1))*'Total CH4 prod CO2 Inj'!Q56+($F$54*(1+AVERAGE($D$49:$D$53))^($F270-M$218+1))*'Total CH4 prod CO2 Inj'!AH56-'Inj sep cost'!Q56-'Inj sep cost'!AH56</f>
        <v>#NAME?</v>
      </c>
      <c r="N270" s="27" t="e">
        <f ca="1">($E$55*(1+AVERAGE($C$50:$C$54))^($F270-N$218+1))*'Total CH4 prod CO2 Inj'!Q56+($F$55*(1+AVERAGE($D$50:$D$54))^($F270-N$218+1))*'Total CH4 prod CO2 Inj'!AH56-'Inj sep cost'!Q56-'Inj sep cost'!AH56</f>
        <v>#NAME?</v>
      </c>
      <c r="O270" s="27" t="e">
        <f ca="1">($E$56*(1+AVERAGE($C$51:$C$55))^($F270-O$218+1))*'Total CH4 prod CO2 Inj'!Q56+($F$56*(1+AVERAGE($D$51:$D$55))^($F270-O$218+1))*'Total CH4 prod CO2 Inj'!AH56-'Inj sep cost'!Q56-'Inj sep cost'!AH56</f>
        <v>#NAME?</v>
      </c>
      <c r="P270" s="27" t="e">
        <f ca="1">($E$57*(1+AVERAGE($C$52:$C$56))^($F270-P$218+1))*'Total CH4 prod CO2 Inj'!Q56+($F$57*(1+AVERAGE($D$52:$D$56))^($F270-P$218+1))*'Total CH4 prod CO2 Inj'!AH56-'Inj sep cost'!Q56-'Inj sep cost'!AH56</f>
        <v>#NAME?</v>
      </c>
      <c r="Q270" s="27" t="e">
        <f ca="1">($E$58*(1+AVERAGE($C$53:$C$57))^($F270-Q$218+1))*'Total CH4 prod CO2 Inj'!Q56+($F$58*(1+AVERAGE($D$53:$D$57))^($F270-Q$218+1))*'Total CH4 prod CO2 Inj'!AH56-'Inj sep cost'!Q56-'Inj sep cost'!AH56</f>
        <v>#NAME?</v>
      </c>
      <c r="R270" s="19" t="e">
        <f t="shared" ref="R270:U270" ca="1" si="114">R58</f>
        <v>#NAME?</v>
      </c>
      <c r="S270" s="19" t="e">
        <f t="shared" ca="1" si="114"/>
        <v>#NAME?</v>
      </c>
      <c r="T270" s="19" t="e">
        <f t="shared" ca="1" si="114"/>
        <v>#NAME?</v>
      </c>
      <c r="U270" s="19" t="e">
        <f t="shared" ca="1" si="114"/>
        <v>#NAME?</v>
      </c>
      <c r="V270" s="19"/>
      <c r="W270" s="19"/>
      <c r="X270" s="19"/>
    </row>
    <row r="271" spans="6:24" x14ac:dyDescent="0.45">
      <c r="F271">
        <v>53</v>
      </c>
      <c r="G271" s="27" t="e">
        <f ca="1">($E$48*(1+AVERAGE($C$44:$C$48))^($F271-G$218+1))*'Total CH4 prod CO2 Inj'!Q57+($F$48*(1+AVERAGE($D$44:$D$48))^($F271-G$218+1))*'Total CH4 prod CO2 Inj'!AH57-'Inj sep cost'!Q57-'Inj sep cost'!AH57</f>
        <v>#NAME?</v>
      </c>
      <c r="H271" s="27" t="e">
        <f ca="1">($E$49*(1+AVERAGE($C$44:$C$48))^($F271-H$218+1))*'Total CH4 prod CO2 Inj'!Q57+($F$49*(1+AVERAGE($D$44:$D$48))^($F271-H$218+1))*'Total CH4 prod CO2 Inj'!AH57-'Inj sep cost'!Q57-'Inj sep cost'!AH57</f>
        <v>#NAME?</v>
      </c>
      <c r="I271" s="27" t="e">
        <f ca="1">($E$50*(1+AVERAGE($C$45:$C$49))^($F271-I$218+1))*'Total CH4 prod CO2 Inj'!Q57+($F$50*(1+AVERAGE($D$45:$D$49))^($F271-I$218+1))*'Total CH4 prod CO2 Inj'!AH57-'Inj sep cost'!Q57-'Inj sep cost'!AH57</f>
        <v>#NAME?</v>
      </c>
      <c r="J271" s="27" t="e">
        <f ca="1">($E$51*(1+AVERAGE($C$46:$C$50))^($F271-J$218+1))*'Total CH4 prod CO2 Inj'!Q57+($F$51*(1+AVERAGE($D$46:$D$50))^($F271-J$218+1))*'Total CH4 prod CO2 Inj'!AH57-'Inj sep cost'!Q57-'Inj sep cost'!AH57</f>
        <v>#NAME?</v>
      </c>
      <c r="K271" s="27" t="e">
        <f ca="1">($E$52*(1+AVERAGE($C$47:$C$51))^($F271-K$218+1))*'Total CH4 prod CO2 Inj'!Q57+($F$52*(1+AVERAGE($D$47:$D$51))^($F271-K$218+1))*'Total CH4 prod CO2 Inj'!AH57-'Inj sep cost'!Q57-'Inj sep cost'!AH57</f>
        <v>#NAME?</v>
      </c>
      <c r="L271" s="27" t="e">
        <f ca="1">($E$53*(1+AVERAGE($C$48:$C$52))^($F271-L$218+1))*'Total CH4 prod CO2 Inj'!Q57+($F$53*(1+AVERAGE($D$48:$D$52))^($F271-L$218+1))*'Total CH4 prod CO2 Inj'!AH57-'Inj sep cost'!Q57-'Inj sep cost'!AH57</f>
        <v>#NAME?</v>
      </c>
      <c r="M271" s="27" t="e">
        <f ca="1">($E$54*(1+AVERAGE($C$49:$C$53))^($F271-M$218+1))*'Total CH4 prod CO2 Inj'!Q57+($F$54*(1+AVERAGE($D$49:$D$53))^($F271-M$218+1))*'Total CH4 prod CO2 Inj'!AH57-'Inj sep cost'!Q57-'Inj sep cost'!AH57</f>
        <v>#NAME?</v>
      </c>
      <c r="N271" s="27" t="e">
        <f ca="1">($E$55*(1+AVERAGE($C$50:$C$54))^($F271-N$218+1))*'Total CH4 prod CO2 Inj'!Q57+($F$55*(1+AVERAGE($D$50:$D$54))^($F271-N$218+1))*'Total CH4 prod CO2 Inj'!AH57-'Inj sep cost'!Q57-'Inj sep cost'!AH57</f>
        <v>#NAME?</v>
      </c>
      <c r="O271" s="27" t="e">
        <f ca="1">($E$56*(1+AVERAGE($C$51:$C$55))^($F271-O$218+1))*'Total CH4 prod CO2 Inj'!Q57+($F$56*(1+AVERAGE($D$51:$D$55))^($F271-O$218+1))*'Total CH4 prod CO2 Inj'!AH57-'Inj sep cost'!Q57-'Inj sep cost'!AH57</f>
        <v>#NAME?</v>
      </c>
      <c r="P271" s="27" t="e">
        <f ca="1">($E$57*(1+AVERAGE($C$52:$C$56))^($F271-P$218+1))*'Total CH4 prod CO2 Inj'!Q57+($F$57*(1+AVERAGE($D$52:$D$56))^($F271-P$218+1))*'Total CH4 prod CO2 Inj'!AH57-'Inj sep cost'!Q57-'Inj sep cost'!AH57</f>
        <v>#NAME?</v>
      </c>
      <c r="Q271" s="27" t="e">
        <f ca="1">($E$58*(1+AVERAGE($C$53:$C$57))^($F271-Q$218+1))*'Total CH4 prod CO2 Inj'!Q57+($F$58*(1+AVERAGE($D$53:$D$57))^($F271-Q$218+1))*'Total CH4 prod CO2 Inj'!AH57-'Inj sep cost'!Q57-'Inj sep cost'!AH57</f>
        <v>#NAME?</v>
      </c>
      <c r="R271" s="27" t="e">
        <f ca="1">($E$59*(1+AVERAGE($C$54:$C$58))^($F271-R$218+1))*'Total CH4 prod CO2 Inj'!Q57+($F$59*(1+AVERAGE($D$54:$D$58))^($F271-R$218+1))*'Total CH4 prod CO2 Inj'!AH57-'Inj sep cost'!Q57-'Inj sep cost'!AH57</f>
        <v>#NAME?</v>
      </c>
      <c r="S271" s="19" t="e">
        <f t="shared" ref="S271:U271" ca="1" si="115">S59</f>
        <v>#NAME?</v>
      </c>
      <c r="T271" s="19" t="e">
        <f t="shared" ca="1" si="115"/>
        <v>#NAME?</v>
      </c>
      <c r="U271" s="19" t="e">
        <f t="shared" ca="1" si="115"/>
        <v>#NAME?</v>
      </c>
      <c r="V271" s="19"/>
      <c r="W271" s="19"/>
      <c r="X271" s="19"/>
    </row>
    <row r="272" spans="6:24" x14ac:dyDescent="0.45">
      <c r="F272">
        <v>54</v>
      </c>
      <c r="G272" s="27" t="e">
        <f ca="1">($E$48*(1+AVERAGE($C$44:$C$48))^($F272-G$218+1))*'Total CH4 prod CO2 Inj'!Q58+($F$48*(1+AVERAGE($D$44:$D$48))^($F272-G$218+1))*'Total CH4 prod CO2 Inj'!AH58-'Inj sep cost'!Q58-'Inj sep cost'!AH58</f>
        <v>#NAME?</v>
      </c>
      <c r="H272" s="27" t="e">
        <f ca="1">($E$49*(1+AVERAGE($C$44:$C$48))^($F272-H$218+1))*'Total CH4 prod CO2 Inj'!Q58+($F$49*(1+AVERAGE($D$44:$D$48))^($F272-H$218+1))*'Total CH4 prod CO2 Inj'!AH58-'Inj sep cost'!Q58-'Inj sep cost'!AH58</f>
        <v>#NAME?</v>
      </c>
      <c r="I272" s="27" t="e">
        <f ca="1">($E$50*(1+AVERAGE($C$45:$C$49))^($F272-I$218+1))*'Total CH4 prod CO2 Inj'!Q58+($F$50*(1+AVERAGE($D$45:$D$49))^($F272-I$218+1))*'Total CH4 prod CO2 Inj'!AH58-'Inj sep cost'!Q58-'Inj sep cost'!AH58</f>
        <v>#NAME?</v>
      </c>
      <c r="J272" s="27" t="e">
        <f ca="1">($E$51*(1+AVERAGE($C$46:$C$50))^($F272-J$218+1))*'Total CH4 prod CO2 Inj'!Q58+($F$51*(1+AVERAGE($D$46:$D$50))^($F272-J$218+1))*'Total CH4 prod CO2 Inj'!AH58-'Inj sep cost'!Q58-'Inj sep cost'!AH58</f>
        <v>#NAME?</v>
      </c>
      <c r="K272" s="27" t="e">
        <f ca="1">($E$52*(1+AVERAGE($C$47:$C$51))^($F272-K$218+1))*'Total CH4 prod CO2 Inj'!Q58+($F$52*(1+AVERAGE($D$47:$D$51))^($F272-K$218+1))*'Total CH4 prod CO2 Inj'!AH58-'Inj sep cost'!Q58-'Inj sep cost'!AH58</f>
        <v>#NAME?</v>
      </c>
      <c r="L272" s="27" t="e">
        <f ca="1">($E$53*(1+AVERAGE($C$48:$C$52))^($F272-L$218+1))*'Total CH4 prod CO2 Inj'!Q58+($F$53*(1+AVERAGE($D$48:$D$52))^($F272-L$218+1))*'Total CH4 prod CO2 Inj'!AH58-'Inj sep cost'!Q58-'Inj sep cost'!AH58</f>
        <v>#NAME?</v>
      </c>
      <c r="M272" s="27" t="e">
        <f ca="1">($E$54*(1+AVERAGE($C$49:$C$53))^($F272-M$218+1))*'Total CH4 prod CO2 Inj'!Q58+($F$54*(1+AVERAGE($D$49:$D$53))^($F272-M$218+1))*'Total CH4 prod CO2 Inj'!AH58-'Inj sep cost'!Q58-'Inj sep cost'!AH58</f>
        <v>#NAME?</v>
      </c>
      <c r="N272" s="27" t="e">
        <f ca="1">($E$55*(1+AVERAGE($C$50:$C$54))^($F272-N$218+1))*'Total CH4 prod CO2 Inj'!Q58+($F$55*(1+AVERAGE($D$50:$D$54))^($F272-N$218+1))*'Total CH4 prod CO2 Inj'!AH58-'Inj sep cost'!Q58-'Inj sep cost'!AH58</f>
        <v>#NAME?</v>
      </c>
      <c r="O272" s="27" t="e">
        <f ca="1">($E$56*(1+AVERAGE($C$51:$C$55))^($F272-O$218+1))*'Total CH4 prod CO2 Inj'!Q58+($F$56*(1+AVERAGE($D$51:$D$55))^($F272-O$218+1))*'Total CH4 prod CO2 Inj'!AH58-'Inj sep cost'!Q58-'Inj sep cost'!AH58</f>
        <v>#NAME?</v>
      </c>
      <c r="P272" s="27" t="e">
        <f ca="1">($E$57*(1+AVERAGE($C$52:$C$56))^($F272-P$218+1))*'Total CH4 prod CO2 Inj'!Q58+($F$57*(1+AVERAGE($D$52:$D$56))^($F272-P$218+1))*'Total CH4 prod CO2 Inj'!AH58-'Inj sep cost'!Q58-'Inj sep cost'!AH58</f>
        <v>#NAME?</v>
      </c>
      <c r="Q272" s="27" t="e">
        <f ca="1">($E$58*(1+AVERAGE($C$53:$C$57))^($F272-Q$218+1))*'Total CH4 prod CO2 Inj'!Q58+($F$58*(1+AVERAGE($D$53:$D$57))^($F272-Q$218+1))*'Total CH4 prod CO2 Inj'!AH58-'Inj sep cost'!Q58-'Inj sep cost'!AH58</f>
        <v>#NAME?</v>
      </c>
      <c r="R272" s="27" t="e">
        <f ca="1">($E$59*(1+AVERAGE($C$54:$C$58))^($F272-R$218+1))*'Total CH4 prod CO2 Inj'!Q58+($F$59*(1+AVERAGE($D$54:$D$58))^($F272-R$218+1))*'Total CH4 prod CO2 Inj'!AH58-'Inj sep cost'!Q58-'Inj sep cost'!AH58</f>
        <v>#NAME?</v>
      </c>
      <c r="S272" s="27" t="e">
        <f ca="1">($E$60*(1+AVERAGE($C$55:$C$59))^($F272-S$218+1))*'Total CH4 prod CO2 Inj'!Q58+($F$60*(1+AVERAGE($D$55:$D$59))^($F272-S$218+1))*'Total CH4 prod CO2 Inj'!AH58-'Inj sep cost'!Q58-'Inj sep cost'!QH58</f>
        <v>#NAME?</v>
      </c>
      <c r="T272" s="19" t="e">
        <f t="shared" ref="T272:U272" ca="1" si="116">T60</f>
        <v>#NAME?</v>
      </c>
      <c r="U272" s="19" t="e">
        <f t="shared" ca="1" si="116"/>
        <v>#NAME?</v>
      </c>
      <c r="V272" s="19"/>
      <c r="W272" s="19"/>
      <c r="X272" s="19"/>
    </row>
    <row r="273" spans="6:24" x14ac:dyDescent="0.45">
      <c r="F273">
        <v>55</v>
      </c>
      <c r="G273" s="27" t="e">
        <f ca="1">($E$48*(1+AVERAGE($C$44:$C$48))^($F273-G$218+1))*'Total CH4 prod CO2 Inj'!Q59+($F$48*(1+AVERAGE($D$44:$D$48))^($F273-G$218+1))*'Total CH4 prod CO2 Inj'!AH59-'Inj sep cost'!Q59-'Inj sep cost'!AH59</f>
        <v>#NAME?</v>
      </c>
      <c r="H273" s="27" t="e">
        <f ca="1">($E$49*(1+AVERAGE($C$44:$C$48))^($F273-H$218+1))*'Total CH4 prod CO2 Inj'!Q59+($F$49*(1+AVERAGE($D$44:$D$48))^($F273-H$218+1))*'Total CH4 prod CO2 Inj'!AH59-'Inj sep cost'!Q59-'Inj sep cost'!AH59</f>
        <v>#NAME?</v>
      </c>
      <c r="I273" s="27" t="e">
        <f ca="1">($E$50*(1+AVERAGE($C$45:$C$49))^($F273-I$218+1))*'Total CH4 prod CO2 Inj'!Q59+($F$50*(1+AVERAGE($D$45:$D$49))^($F273-I$218+1))*'Total CH4 prod CO2 Inj'!AH59-'Inj sep cost'!Q59-'Inj sep cost'!AH59</f>
        <v>#NAME?</v>
      </c>
      <c r="J273" s="27" t="e">
        <f ca="1">($E$51*(1+AVERAGE($C$46:$C$50))^($F273-J$218+1))*'Total CH4 prod CO2 Inj'!Q59+($F$51*(1+AVERAGE($D$46:$D$50))^($F273-J$218+1))*'Total CH4 prod CO2 Inj'!AH59-'Inj sep cost'!Q59-'Inj sep cost'!AH59</f>
        <v>#NAME?</v>
      </c>
      <c r="K273" s="27" t="e">
        <f ca="1">($E$52*(1+AVERAGE($C$47:$C$51))^($F273-K$218+1))*'Total CH4 prod CO2 Inj'!Q59+($F$52*(1+AVERAGE($D$47:$D$51))^($F273-K$218+1))*'Total CH4 prod CO2 Inj'!AH59-'Inj sep cost'!Q59-'Inj sep cost'!AH59</f>
        <v>#NAME?</v>
      </c>
      <c r="L273" s="27" t="e">
        <f ca="1">($E$53*(1+AVERAGE($C$48:$C$52))^($F273-L$218+1))*'Total CH4 prod CO2 Inj'!Q59+($F$53*(1+AVERAGE($D$48:$D$52))^($F273-L$218+1))*'Total CH4 prod CO2 Inj'!AH59-'Inj sep cost'!Q59-'Inj sep cost'!AH59</f>
        <v>#NAME?</v>
      </c>
      <c r="M273" s="27" t="e">
        <f ca="1">($E$54*(1+AVERAGE($C$49:$C$53))^($F273-M$218+1))*'Total CH4 prod CO2 Inj'!Q59+($F$54*(1+AVERAGE($D$49:$D$53))^($F273-M$218+1))*'Total CH4 prod CO2 Inj'!AH59-'Inj sep cost'!Q59-'Inj sep cost'!AH59</f>
        <v>#NAME?</v>
      </c>
      <c r="N273" s="27" t="e">
        <f ca="1">($E$55*(1+AVERAGE($C$50:$C$54))^($F273-N$218+1))*'Total CH4 prod CO2 Inj'!Q59+($F$55*(1+AVERAGE($D$50:$D$54))^($F273-N$218+1))*'Total CH4 prod CO2 Inj'!AH59-'Inj sep cost'!Q59-'Inj sep cost'!AH59</f>
        <v>#NAME?</v>
      </c>
      <c r="O273" s="27" t="e">
        <f ca="1">($E$56*(1+AVERAGE($C$51:$C$55))^($F273-O$218+1))*'Total CH4 prod CO2 Inj'!Q59+($F$56*(1+AVERAGE($D$51:$D$55))^($F273-O$218+1))*'Total CH4 prod CO2 Inj'!AH59-'Inj sep cost'!Q59-'Inj sep cost'!AH59</f>
        <v>#NAME?</v>
      </c>
      <c r="P273" s="27" t="e">
        <f ca="1">($E$57*(1+AVERAGE($C$52:$C$56))^($F273-P$218+1))*'Total CH4 prod CO2 Inj'!Q59+($F$57*(1+AVERAGE($D$52:$D$56))^($F273-P$218+1))*'Total CH4 prod CO2 Inj'!AH59-'Inj sep cost'!Q59-'Inj sep cost'!AH59</f>
        <v>#NAME?</v>
      </c>
      <c r="Q273" s="27" t="e">
        <f ca="1">($E$58*(1+AVERAGE($C$53:$C$57))^($F273-Q$218+1))*'Total CH4 prod CO2 Inj'!Q59+($F$58*(1+AVERAGE($D$53:$D$57))^($F273-Q$218+1))*'Total CH4 prod CO2 Inj'!AH59-'Inj sep cost'!Q59-'Inj sep cost'!AH59</f>
        <v>#NAME?</v>
      </c>
      <c r="R273" s="27" t="e">
        <f ca="1">($E$59*(1+AVERAGE($C$54:$C$58))^($F273-R$218+1))*'Total CH4 prod CO2 Inj'!Q59+($F$59*(1+AVERAGE($D$54:$D$58))^($F273-R$218+1))*'Total CH4 prod CO2 Inj'!AH59-'Inj sep cost'!Q59-'Inj sep cost'!AH59</f>
        <v>#NAME?</v>
      </c>
      <c r="S273" s="27" t="e">
        <f ca="1">($E$60*(1+AVERAGE($C$55:$C$59))^($F273-S$218+1))*'Total CH4 prod CO2 Inj'!Q59+($F$60*(1+AVERAGE($D$55:$D$59))^($F273-S$218+1))*'Total CH4 prod CO2 Inj'!AH59-'Inj sep cost'!Q59-'Inj sep cost'!QH59</f>
        <v>#NAME?</v>
      </c>
      <c r="T273" s="27" t="e">
        <f ca="1">($E$61*(1+AVERAGE($C$56:$C$60))^($F273-T$218+1))*'Total CH4 prod CO2 Inj'!Q59+($F$61*(1+AVERAGE($D$56:$D$60))^($F273-T$218+1))*'Total CH4 prod CO2 Inj'!AH59-'Inj sep cost'!Q59-'Inj sep cost'!AH59</f>
        <v>#NAME?</v>
      </c>
      <c r="U273" s="19" t="e">
        <f t="shared" ref="U273" ca="1" si="117">U61</f>
        <v>#NAME?</v>
      </c>
      <c r="V273" s="19"/>
      <c r="W273" s="19"/>
      <c r="X273" s="19"/>
    </row>
    <row r="274" spans="6:24" x14ac:dyDescent="0.45">
      <c r="F274">
        <v>56</v>
      </c>
      <c r="G274" s="30" t="e">
        <f ca="1">($E$48*(1+AVERAGE($C$44:$C$48))^($F274-G$218+1))*'Total CH4 prod CO2 Inj'!Q60+($F$48*(1+AVERAGE($D$44:$D$48))^($F274-G$218+1))*'Total CH4 prod CO2 Inj'!AH60-'Inj sep cost'!Q60-'Inj sep cost'!AH60</f>
        <v>#NAME?</v>
      </c>
      <c r="H274" s="30" t="e">
        <f ca="1">($E$49*(1+AVERAGE($C$44:$C$48))^($F274-H$218+1))*'Total CH4 prod CO2 Inj'!Q60+($F$49*(1+AVERAGE($D$44:$D$48))^($F274-H$218+1))*'Total CH4 prod CO2 Inj'!AH60-'Inj sep cost'!Q60-'Inj sep cost'!AH60</f>
        <v>#NAME?</v>
      </c>
      <c r="I274" s="30" t="e">
        <f ca="1">($E$50*(1+AVERAGE($C$45:$C$49))^($F274-I$218+1))*'Total CH4 prod CO2 Inj'!Q60+($F$50*(1+AVERAGE($D$45:$D$49))^($F274-I$218+1))*'Total CH4 prod CO2 Inj'!AH60-'Inj sep cost'!Q60-'Inj sep cost'!AH60</f>
        <v>#NAME?</v>
      </c>
      <c r="J274" s="30" t="e">
        <f ca="1">($E$51*(1+AVERAGE($C$46:$C$50))^($F274-J$218+1))*'Total CH4 prod CO2 Inj'!Q60+($F$51*(1+AVERAGE($D$46:$D$50))^($F274-J$218+1))*'Total CH4 prod CO2 Inj'!AH60-'Inj sep cost'!Q60-'Inj sep cost'!AH60</f>
        <v>#NAME?</v>
      </c>
      <c r="K274" s="30" t="e">
        <f ca="1">($E$52*(1+AVERAGE($C$47:$C$51))^($F274-K$218+1))*'Total CH4 prod CO2 Inj'!Q60+($F$52*(1+AVERAGE($D$47:$D$51))^($F274-K$218+1))*'Total CH4 prod CO2 Inj'!AH60-'Inj sep cost'!Q60-'Inj sep cost'!AH60</f>
        <v>#NAME?</v>
      </c>
      <c r="L274" s="30" t="e">
        <f ca="1">($E$53*(1+AVERAGE($C$48:$C$52))^($F274-L$218+1))*'Total CH4 prod CO2 Inj'!Q60+($F$53*(1+AVERAGE($D$48:$D$52))^($F274-L$218+1))*'Total CH4 prod CO2 Inj'!AH60-'Inj sep cost'!Q60-'Inj sep cost'!AH60</f>
        <v>#NAME?</v>
      </c>
      <c r="M274" s="30" t="e">
        <f ca="1">($E$54*(1+AVERAGE($C$49:$C$53))^($F274-M$218+1))*'Total CH4 prod CO2 Inj'!Q60+($F$54*(1+AVERAGE($D$49:$D$53))^($F274-M$218+1))*'Total CH4 prod CO2 Inj'!AH60-'Inj sep cost'!Q60-'Inj sep cost'!AH60</f>
        <v>#NAME?</v>
      </c>
      <c r="N274" s="30" t="e">
        <f ca="1">($E$55*(1+AVERAGE($C$50:$C$54))^($F274-N$218+1))*'Total CH4 prod CO2 Inj'!Q60+($F$55*(1+AVERAGE($D$50:$D$54))^($F274-N$218+1))*'Total CH4 prod CO2 Inj'!AH60-'Inj sep cost'!Q60-'Inj sep cost'!AH60</f>
        <v>#NAME?</v>
      </c>
      <c r="O274" s="30" t="e">
        <f ca="1">($E$56*(1+AVERAGE($C$51:$C$55))^($F274-O$218+1))*'Total CH4 prod CO2 Inj'!Q60+($F$56*(1+AVERAGE($D$51:$D$55))^($F274-O$218+1))*'Total CH4 prod CO2 Inj'!AH60-'Inj sep cost'!Q60-'Inj sep cost'!AH60</f>
        <v>#NAME?</v>
      </c>
      <c r="P274" s="30" t="e">
        <f ca="1">($E$57*(1+AVERAGE($C$52:$C$56))^($F274-P$218+1))*'Total CH4 prod CO2 Inj'!Q60+($F$57*(1+AVERAGE($D$52:$D$56))^($F274-P$218+1))*'Total CH4 prod CO2 Inj'!AH60-'Inj sep cost'!Q60-'Inj sep cost'!AH60</f>
        <v>#NAME?</v>
      </c>
      <c r="Q274" s="30" t="e">
        <f ca="1">($E$58*(1+AVERAGE($C$53:$C$57))^($F274-Q$218+1))*'Total CH4 prod CO2 Inj'!Q60+($F$58*(1+AVERAGE($D$53:$D$57))^($F274-Q$218+1))*'Total CH4 prod CO2 Inj'!AH60-'Inj sep cost'!Q60-'Inj sep cost'!AH60</f>
        <v>#NAME?</v>
      </c>
      <c r="R274" s="30" t="e">
        <f ca="1">($E$59*(1+AVERAGE($C$54:$C$58))^($F274-R$218+1))*'Total CH4 prod CO2 Inj'!Q60+($F$59*(1+AVERAGE($D$54:$D$58))^($F274-R$218+1))*'Total CH4 prod CO2 Inj'!AH60-'Inj sep cost'!Q60-'Inj sep cost'!AH60</f>
        <v>#NAME?</v>
      </c>
      <c r="S274" s="30" t="e">
        <f ca="1">($E$60*(1+AVERAGE($C$55:$C$59))^($F274-S$218+1))*'Total CH4 prod CO2 Inj'!Q60+($F$60*(1+AVERAGE($D$55:$D$59))^($F274-S$218+1))*'Total CH4 prod CO2 Inj'!AH60-'Inj sep cost'!Q60-'Inj sep cost'!QH60</f>
        <v>#NAME?</v>
      </c>
      <c r="T274" s="30" t="e">
        <f ca="1">($E$61*(1+AVERAGE($C$56:$C$60))^($F274-T$218+1))*'Total CH4 prod CO2 Inj'!Q60+($F$61*(1+AVERAGE($D$56:$D$60))^($F274-T$218+1))*'Total CH4 prod CO2 Inj'!AH60-'Inj sep cost'!Q60-'Inj sep cost'!AH60</f>
        <v>#NAME?</v>
      </c>
      <c r="U274" s="30" t="e">
        <f t="shared" ref="U274" ca="1" si="118">U62</f>
        <v>#NAME?</v>
      </c>
      <c r="V274" s="19"/>
      <c r="W274" s="19"/>
      <c r="X274" s="19"/>
    </row>
    <row r="275" spans="6:24" x14ac:dyDescent="0.45">
      <c r="F275">
        <v>57</v>
      </c>
      <c r="G275" s="27" t="e">
        <f ca="1">($E$48*(1+AVERAGE($C$44:$C$48))^($F275-G$218+1))*'Total CH4 prod CO2 Inj'!Q61+($F$48*(1+AVERAGE($D$44:$D$48))^($F275-G$218+1))*'Total CH4 prod CO2 Inj'!AH61-'Inj sep cost'!Q61-'Inj sep cost'!AH61</f>
        <v>#NAME?</v>
      </c>
      <c r="H275" s="27" t="e">
        <f ca="1">($E$49*(1+AVERAGE($C$44:$C$48))^($F275-H$218+1))*'Total CH4 prod CO2 Inj'!Q61+($F$49*(1+AVERAGE($D$44:$D$48))^($F275-H$218+1))*'Total CH4 prod CO2 Inj'!AH61-'Inj sep cost'!Q61-'Inj sep cost'!AH61</f>
        <v>#NAME?</v>
      </c>
      <c r="I275" s="27" t="e">
        <f ca="1">($E$50*(1+AVERAGE($C$45:$C$49))^($F275-I$218+1))*'Total CH4 prod CO2 Inj'!Q61+($F$50*(1+AVERAGE($D$45:$D$49))^($F275-I$218+1))*'Total CH4 prod CO2 Inj'!AH61-'Inj sep cost'!Q61-'Inj sep cost'!AH61</f>
        <v>#NAME?</v>
      </c>
      <c r="J275" s="27" t="e">
        <f ca="1">($E$51*(1+AVERAGE($C$46:$C$50))^($F275-J$218+1))*'Total CH4 prod CO2 Inj'!Q61+($F$51*(1+AVERAGE($D$46:$D$50))^($F275-J$218+1))*'Total CH4 prod CO2 Inj'!AH61-'Inj sep cost'!Q61-'Inj sep cost'!AH61</f>
        <v>#NAME?</v>
      </c>
      <c r="K275" s="27" t="e">
        <f ca="1">($E$52*(1+AVERAGE($C$47:$C$51))^($F275-K$218+1))*'Total CH4 prod CO2 Inj'!Q61+($F$52*(1+AVERAGE($D$47:$D$51))^($F275-K$218+1))*'Total CH4 prod CO2 Inj'!AH61-'Inj sep cost'!Q61-'Inj sep cost'!AH61</f>
        <v>#NAME?</v>
      </c>
      <c r="L275" s="27" t="e">
        <f ca="1">($E$53*(1+AVERAGE($C$48:$C$52))^($F275-L$218+1))*'Total CH4 prod CO2 Inj'!Q61+($F$53*(1+AVERAGE($D$48:$D$52))^($F275-L$218+1))*'Total CH4 prod CO2 Inj'!AH61-'Inj sep cost'!Q61-'Inj sep cost'!AH61</f>
        <v>#NAME?</v>
      </c>
      <c r="M275" s="27" t="e">
        <f ca="1">($E$54*(1+AVERAGE($C$49:$C$53))^($F275-M$218+1))*'Total CH4 prod CO2 Inj'!Q61+($F$54*(1+AVERAGE($D$49:$D$53))^($F275-M$218+1))*'Total CH4 prod CO2 Inj'!AH61-'Inj sep cost'!Q61-'Inj sep cost'!AH61</f>
        <v>#NAME?</v>
      </c>
      <c r="N275" s="27" t="e">
        <f ca="1">($E$55*(1+AVERAGE($C$50:$C$54))^($F275-N$218+1))*'Total CH4 prod CO2 Inj'!Q61+($F$55*(1+AVERAGE($D$50:$D$54))^($F275-N$218+1))*'Total CH4 prod CO2 Inj'!AH61-'Inj sep cost'!Q61-'Inj sep cost'!AH61</f>
        <v>#NAME?</v>
      </c>
      <c r="O275" s="27" t="e">
        <f ca="1">($E$56*(1+AVERAGE($C$51:$C$55))^($F275-O$218+1))*'Total CH4 prod CO2 Inj'!Q61+($F$56*(1+AVERAGE($D$51:$D$55))^($F275-O$218+1))*'Total CH4 prod CO2 Inj'!AH61-'Inj sep cost'!Q61-'Inj sep cost'!AH61</f>
        <v>#NAME?</v>
      </c>
      <c r="P275" s="27" t="e">
        <f ca="1">($E$57*(1+AVERAGE($C$52:$C$56))^($F275-P$218+1))*'Total CH4 prod CO2 Inj'!Q61+($F$57*(1+AVERAGE($D$52:$D$56))^($F275-P$218+1))*'Total CH4 prod CO2 Inj'!AH61-'Inj sep cost'!Q61-'Inj sep cost'!AH61</f>
        <v>#NAME?</v>
      </c>
      <c r="Q275" s="27" t="e">
        <f ca="1">($E$58*(1+AVERAGE($C$53:$C$57))^($F275-Q$218+1))*'Total CH4 prod CO2 Inj'!Q61+($F$58*(1+AVERAGE($D$53:$D$57))^($F275-Q$218+1))*'Total CH4 prod CO2 Inj'!AH61-'Inj sep cost'!Q61-'Inj sep cost'!AH61</f>
        <v>#NAME?</v>
      </c>
      <c r="R275" s="27" t="e">
        <f ca="1">($E$59*(1+AVERAGE($C$54:$C$58))^($F275-R$218+1))*'Total CH4 prod CO2 Inj'!Q61+($F$59*(1+AVERAGE($D$54:$D$58))^($F275-R$218+1))*'Total CH4 prod CO2 Inj'!AH61-'Inj sep cost'!Q61-'Inj sep cost'!AH61</f>
        <v>#NAME?</v>
      </c>
      <c r="S275" s="27" t="e">
        <f ca="1">($E$60*(1+AVERAGE($C$55:$C$59))^($F275-S$218+1))*'Total CH4 prod CO2 Inj'!Q61+($F$60*(1+AVERAGE($D$55:$D$59))^($F275-S$218+1))*'Total CH4 prod CO2 Inj'!AH61-'Inj sep cost'!Q61-'Inj sep cost'!QH61</f>
        <v>#NAME?</v>
      </c>
      <c r="T275" s="27" t="e">
        <f ca="1">($E$61*(1+AVERAGE($C$56:$C$60))^($F275-T$218+1))*'Total CH4 prod CO2 Inj'!Q61+($F$61*(1+AVERAGE($D$56:$D$60))^($F275-T$218+1))*'Total CH4 prod CO2 Inj'!AH61-'Inj sep cost'!Q61-'Inj sep cost'!AH61</f>
        <v>#NAME?</v>
      </c>
      <c r="U275" s="19" t="e">
        <f t="shared" ref="U275" ca="1" si="119">U63</f>
        <v>#NAME?</v>
      </c>
      <c r="V275" s="19"/>
      <c r="W275" s="19"/>
      <c r="X275" s="19"/>
    </row>
    <row r="276" spans="6:24" x14ac:dyDescent="0.45">
      <c r="F276">
        <v>58</v>
      </c>
      <c r="G276" s="27" t="e">
        <f ca="1">($E$48*(1+AVERAGE($C$44:$C$48))^($F276-G$218+1))*'Total CH4 prod CO2 Inj'!Q62+($F$48*(1+AVERAGE($D$44:$D$48))^($F276-G$218+1))*'Total CH4 prod CO2 Inj'!AH62-'Inj sep cost'!Q62-'Inj sep cost'!AH62</f>
        <v>#NAME?</v>
      </c>
      <c r="H276" s="27" t="e">
        <f ca="1">($E$49*(1+AVERAGE($C$44:$C$48))^($F276-H$218+1))*'Total CH4 prod CO2 Inj'!Q62+($F$49*(1+AVERAGE($D$44:$D$48))^($F276-H$218+1))*'Total CH4 prod CO2 Inj'!AH62-'Inj sep cost'!Q62-'Inj sep cost'!AH62</f>
        <v>#NAME?</v>
      </c>
      <c r="I276" s="27" t="e">
        <f ca="1">($E$50*(1+AVERAGE($C$45:$C$49))^($F276-I$218+1))*'Total CH4 prod CO2 Inj'!Q62+($F$50*(1+AVERAGE($D$45:$D$49))^($F276-I$218+1))*'Total CH4 prod CO2 Inj'!AH62-'Inj sep cost'!Q62-'Inj sep cost'!AH62</f>
        <v>#NAME?</v>
      </c>
      <c r="J276" s="27" t="e">
        <f ca="1">($E$51*(1+AVERAGE($C$46:$C$50))^($F276-J$218+1))*'Total CH4 prod CO2 Inj'!Q62+($F$51*(1+AVERAGE($D$46:$D$50))^($F276-J$218+1))*'Total CH4 prod CO2 Inj'!AH62-'Inj sep cost'!Q62-'Inj sep cost'!AH62</f>
        <v>#NAME?</v>
      </c>
      <c r="K276" s="27" t="e">
        <f ca="1">($E$52*(1+AVERAGE($C$47:$C$51))^($F276-K$218+1))*'Total CH4 prod CO2 Inj'!Q62+($F$52*(1+AVERAGE($D$47:$D$51))^($F276-K$218+1))*'Total CH4 prod CO2 Inj'!AH62-'Inj sep cost'!Q62-'Inj sep cost'!AH62</f>
        <v>#NAME?</v>
      </c>
      <c r="L276" s="27" t="e">
        <f ca="1">($E$53*(1+AVERAGE($C$48:$C$52))^($F276-L$218+1))*'Total CH4 prod CO2 Inj'!Q62+($F$53*(1+AVERAGE($D$48:$D$52))^($F276-L$218+1))*'Total CH4 prod CO2 Inj'!AH62-'Inj sep cost'!Q62-'Inj sep cost'!AH62</f>
        <v>#NAME?</v>
      </c>
      <c r="M276" s="27" t="e">
        <f ca="1">($E$54*(1+AVERAGE($C$49:$C$53))^($F276-M$218+1))*'Total CH4 prod CO2 Inj'!Q62+($F$54*(1+AVERAGE($D$49:$D$53))^($F276-M$218+1))*'Total CH4 prod CO2 Inj'!AH62-'Inj sep cost'!Q62-'Inj sep cost'!AH62</f>
        <v>#NAME?</v>
      </c>
      <c r="N276" s="27" t="e">
        <f ca="1">($E$55*(1+AVERAGE($C$50:$C$54))^($F276-N$218+1))*'Total CH4 prod CO2 Inj'!Q62+($F$55*(1+AVERAGE($D$50:$D$54))^($F276-N$218+1))*'Total CH4 prod CO2 Inj'!AH62-'Inj sep cost'!Q62-'Inj sep cost'!AH62</f>
        <v>#NAME?</v>
      </c>
      <c r="O276" s="27" t="e">
        <f ca="1">($E$56*(1+AVERAGE($C$51:$C$55))^($F276-O$218+1))*'Total CH4 prod CO2 Inj'!Q62+($F$56*(1+AVERAGE($D$51:$D$55))^($F276-O$218+1))*'Total CH4 prod CO2 Inj'!AH62-'Inj sep cost'!Q62-'Inj sep cost'!AH62</f>
        <v>#NAME?</v>
      </c>
      <c r="P276" s="27" t="e">
        <f ca="1">($E$57*(1+AVERAGE($C$52:$C$56))^($F276-P$218+1))*'Total CH4 prod CO2 Inj'!Q62+($F$57*(1+AVERAGE($D$52:$D$56))^($F276-P$218+1))*'Total CH4 prod CO2 Inj'!AH62-'Inj sep cost'!Q62-'Inj sep cost'!AH62</f>
        <v>#NAME?</v>
      </c>
      <c r="Q276" s="27" t="e">
        <f ca="1">($E$58*(1+AVERAGE($C$53:$C$57))^($F276-Q$218+1))*'Total CH4 prod CO2 Inj'!Q62+($F$58*(1+AVERAGE($D$53:$D$57))^($F276-Q$218+1))*'Total CH4 prod CO2 Inj'!AH62-'Inj sep cost'!Q62-'Inj sep cost'!AH62</f>
        <v>#NAME?</v>
      </c>
      <c r="R276" s="27" t="e">
        <f ca="1">($E$59*(1+AVERAGE($C$54:$C$58))^($F276-R$218+1))*'Total CH4 prod CO2 Inj'!Q62+($F$59*(1+AVERAGE($D$54:$D$58))^($F276-R$218+1))*'Total CH4 prod CO2 Inj'!AH62-'Inj sep cost'!Q62-'Inj sep cost'!AH62</f>
        <v>#NAME?</v>
      </c>
      <c r="S276" s="27" t="e">
        <f ca="1">($E$60*(1+AVERAGE($C$55:$C$59))^($F276-S$218+1))*'Total CH4 prod CO2 Inj'!Q62+($F$60*(1+AVERAGE($D$55:$D$59))^($F276-S$218+1))*'Total CH4 prod CO2 Inj'!AH62-'Inj sep cost'!Q62-'Inj sep cost'!QH62</f>
        <v>#NAME?</v>
      </c>
      <c r="T276" s="27" t="e">
        <f ca="1">($E$61*(1+AVERAGE($C$56:$C$60))^($F276-T$218+1))*'Total CH4 prod CO2 Inj'!Q62+($F$61*(1+AVERAGE($D$56:$D$60))^($F276-T$218+1))*'Total CH4 prod CO2 Inj'!AH62-'Inj sep cost'!Q62-'Inj sep cost'!AH62</f>
        <v>#NAME?</v>
      </c>
      <c r="U276" s="19" t="e">
        <f t="shared" ref="U276" ca="1" si="120">U64</f>
        <v>#NAME?</v>
      </c>
      <c r="V276" s="19"/>
      <c r="W276" s="19"/>
      <c r="X276" s="19"/>
    </row>
    <row r="277" spans="6:24" x14ac:dyDescent="0.45">
      <c r="F277">
        <v>59</v>
      </c>
      <c r="G277" s="27" t="e">
        <f ca="1">($E$48*(1+AVERAGE($C$44:$C$48))^($F277-G$218+1))*'Total CH4 prod CO2 Inj'!Q63+($F$48*(1+AVERAGE($D$44:$D$48))^($F277-G$218+1))*'Total CH4 prod CO2 Inj'!AH63-'Inj sep cost'!Q63-'Inj sep cost'!AH63</f>
        <v>#NAME?</v>
      </c>
      <c r="H277" s="27" t="e">
        <f ca="1">($E$49*(1+AVERAGE($C$44:$C$48))^($F277-H$218+1))*'Total CH4 prod CO2 Inj'!Q63+($F$49*(1+AVERAGE($D$44:$D$48))^($F277-H$218+1))*'Total CH4 prod CO2 Inj'!AH63-'Inj sep cost'!Q63-'Inj sep cost'!AH63</f>
        <v>#NAME?</v>
      </c>
      <c r="I277" s="27" t="e">
        <f ca="1">($E$50*(1+AVERAGE($C$45:$C$49))^($F277-I$218+1))*'Total CH4 prod CO2 Inj'!Q63+($F$50*(1+AVERAGE($D$45:$D$49))^($F277-I$218+1))*'Total CH4 prod CO2 Inj'!AH63-'Inj sep cost'!Q63-'Inj sep cost'!AH63</f>
        <v>#NAME?</v>
      </c>
      <c r="J277" s="27" t="e">
        <f ca="1">($E$51*(1+AVERAGE($C$46:$C$50))^($F277-J$218+1))*'Total CH4 prod CO2 Inj'!Q63+($F$51*(1+AVERAGE($D$46:$D$50))^($F277-J$218+1))*'Total CH4 prod CO2 Inj'!AH63-'Inj sep cost'!Q63-'Inj sep cost'!AH63</f>
        <v>#NAME?</v>
      </c>
      <c r="K277" s="27" t="e">
        <f ca="1">($E$52*(1+AVERAGE($C$47:$C$51))^($F277-K$218+1))*'Total CH4 prod CO2 Inj'!Q63+($F$52*(1+AVERAGE($D$47:$D$51))^($F277-K$218+1))*'Total CH4 prod CO2 Inj'!AH63-'Inj sep cost'!Q63-'Inj sep cost'!AH63</f>
        <v>#NAME?</v>
      </c>
      <c r="L277" s="27" t="e">
        <f ca="1">($E$53*(1+AVERAGE($C$48:$C$52))^($F277-L$218+1))*'Total CH4 prod CO2 Inj'!Q63+($F$53*(1+AVERAGE($D$48:$D$52))^($F277-L$218+1))*'Total CH4 prod CO2 Inj'!AH63-'Inj sep cost'!Q63-'Inj sep cost'!AH63</f>
        <v>#NAME?</v>
      </c>
      <c r="M277" s="27" t="e">
        <f ca="1">($E$54*(1+AVERAGE($C$49:$C$53))^($F277-M$218+1))*'Total CH4 prod CO2 Inj'!Q63+($F$54*(1+AVERAGE($D$49:$D$53))^($F277-M$218+1))*'Total CH4 prod CO2 Inj'!AH63-'Inj sep cost'!Q63-'Inj sep cost'!AH63</f>
        <v>#NAME?</v>
      </c>
      <c r="N277" s="27" t="e">
        <f ca="1">($E$55*(1+AVERAGE($C$50:$C$54))^($F277-N$218+1))*'Total CH4 prod CO2 Inj'!Q63+($F$55*(1+AVERAGE($D$50:$D$54))^($F277-N$218+1))*'Total CH4 prod CO2 Inj'!AH63-'Inj sep cost'!Q63-'Inj sep cost'!AH63</f>
        <v>#NAME?</v>
      </c>
      <c r="O277" s="27" t="e">
        <f ca="1">($E$56*(1+AVERAGE($C$51:$C$55))^($F277-O$218+1))*'Total CH4 prod CO2 Inj'!Q63+($F$56*(1+AVERAGE($D$51:$D$55))^($F277-O$218+1))*'Total CH4 prod CO2 Inj'!AH63-'Inj sep cost'!Q63-'Inj sep cost'!AH63</f>
        <v>#NAME?</v>
      </c>
      <c r="P277" s="27" t="e">
        <f ca="1">($E$57*(1+AVERAGE($C$52:$C$56))^($F277-P$218+1))*'Total CH4 prod CO2 Inj'!Q63+($F$57*(1+AVERAGE($D$52:$D$56))^($F277-P$218+1))*'Total CH4 prod CO2 Inj'!AH63-'Inj sep cost'!Q63-'Inj sep cost'!AH63</f>
        <v>#NAME?</v>
      </c>
      <c r="Q277" s="27" t="e">
        <f ca="1">($E$58*(1+AVERAGE($C$53:$C$57))^($F277-Q$218+1))*'Total CH4 prod CO2 Inj'!Q63+($F$58*(1+AVERAGE($D$53:$D$57))^($F277-Q$218+1))*'Total CH4 prod CO2 Inj'!AH63-'Inj sep cost'!Q63-'Inj sep cost'!AH63</f>
        <v>#NAME?</v>
      </c>
      <c r="R277" s="27" t="e">
        <f ca="1">($E$59*(1+AVERAGE($C$54:$C$58))^($F277-R$218+1))*'Total CH4 prod CO2 Inj'!Q63+($F$59*(1+AVERAGE($D$54:$D$58))^($F277-R$218+1))*'Total CH4 prod CO2 Inj'!AH63-'Inj sep cost'!Q63-'Inj sep cost'!AH63</f>
        <v>#NAME?</v>
      </c>
      <c r="S277" s="27" t="e">
        <f ca="1">($E$60*(1+AVERAGE($C$55:$C$59))^($F277-S$218+1))*'Total CH4 prod CO2 Inj'!Q63+($F$60*(1+AVERAGE($D$55:$D$59))^($F277-S$218+1))*'Total CH4 prod CO2 Inj'!AH63-'Inj sep cost'!Q63-'Inj sep cost'!QH63</f>
        <v>#NAME?</v>
      </c>
      <c r="T277" s="27" t="e">
        <f ca="1">($E$61*(1+AVERAGE($C$56:$C$60))^($F277-T$218+1))*'Total CH4 prod CO2 Inj'!Q63+($F$61*(1+AVERAGE($D$56:$D$60))^($F277-T$218+1))*'Total CH4 prod CO2 Inj'!AH63-'Inj sep cost'!Q63-'Inj sep cost'!AH63</f>
        <v>#NAME?</v>
      </c>
      <c r="U277" s="19" t="e">
        <f t="shared" ref="U277" ca="1" si="121">U65</f>
        <v>#NAME?</v>
      </c>
      <c r="V277" s="19"/>
      <c r="W277" s="19"/>
      <c r="X277" s="19"/>
    </row>
    <row r="278" spans="6:24" x14ac:dyDescent="0.45">
      <c r="F278">
        <v>60</v>
      </c>
      <c r="G278" s="27" t="e">
        <f ca="1">($E$48*(1+AVERAGE($C$44:$C$48))^($F278-G$218+1))*'Total CH4 prod CO2 Inj'!Q64+($F$48*(1+AVERAGE($D$44:$D$48))^($F278-G$218+1))*'Total CH4 prod CO2 Inj'!AH64-'Inj sep cost'!Q64-'Inj sep cost'!AH64</f>
        <v>#NAME?</v>
      </c>
      <c r="H278" s="27" t="e">
        <f ca="1">($E$49*(1+AVERAGE($C$44:$C$48))^($F278-H$218+1))*'Total CH4 prod CO2 Inj'!Q64+($F$49*(1+AVERAGE($D$44:$D$48))^($F278-H$218+1))*'Total CH4 prod CO2 Inj'!AH64-'Inj sep cost'!Q64-'Inj sep cost'!AH64</f>
        <v>#NAME?</v>
      </c>
      <c r="I278" s="27" t="e">
        <f ca="1">($E$50*(1+AVERAGE($C$45:$C$49))^($F278-I$218+1))*'Total CH4 prod CO2 Inj'!Q64+($F$50*(1+AVERAGE($D$45:$D$49))^($F278-I$218+1))*'Total CH4 prod CO2 Inj'!AH64-'Inj sep cost'!Q64-'Inj sep cost'!AH64</f>
        <v>#NAME?</v>
      </c>
      <c r="J278" s="27" t="e">
        <f ca="1">($E$51*(1+AVERAGE($C$46:$C$50))^($F278-J$218+1))*'Total CH4 prod CO2 Inj'!Q64+($F$51*(1+AVERAGE($D$46:$D$50))^($F278-J$218+1))*'Total CH4 prod CO2 Inj'!AH64-'Inj sep cost'!Q64-'Inj sep cost'!AH64</f>
        <v>#NAME?</v>
      </c>
      <c r="K278" s="27" t="e">
        <f ca="1">($E$52*(1+AVERAGE($C$47:$C$51))^($F278-K$218+1))*'Total CH4 prod CO2 Inj'!Q64+($F$52*(1+AVERAGE($D$47:$D$51))^($F278-K$218+1))*'Total CH4 prod CO2 Inj'!AH64-'Inj sep cost'!Q64-'Inj sep cost'!AH64</f>
        <v>#NAME?</v>
      </c>
      <c r="L278" s="27" t="e">
        <f ca="1">($E$53*(1+AVERAGE($C$48:$C$52))^($F278-L$218+1))*'Total CH4 prod CO2 Inj'!Q64+($F$53*(1+AVERAGE($D$48:$D$52))^($F278-L$218+1))*'Total CH4 prod CO2 Inj'!AH64-'Inj sep cost'!Q64-'Inj sep cost'!AH64</f>
        <v>#NAME?</v>
      </c>
      <c r="M278" s="27" t="e">
        <f ca="1">($E$54*(1+AVERAGE($C$49:$C$53))^($F278-M$218+1))*'Total CH4 prod CO2 Inj'!Q64+($F$54*(1+AVERAGE($D$49:$D$53))^($F278-M$218+1))*'Total CH4 prod CO2 Inj'!AH64-'Inj sep cost'!Q64-'Inj sep cost'!AH64</f>
        <v>#NAME?</v>
      </c>
      <c r="N278" s="27" t="e">
        <f ca="1">($E$55*(1+AVERAGE($C$50:$C$54))^($F278-N$218+1))*'Total CH4 prod CO2 Inj'!Q64+($F$55*(1+AVERAGE($D$50:$D$54))^($F278-N$218+1))*'Total CH4 prod CO2 Inj'!AH64-'Inj sep cost'!Q64-'Inj sep cost'!AH64</f>
        <v>#NAME?</v>
      </c>
      <c r="O278" s="27" t="e">
        <f ca="1">($E$56*(1+AVERAGE($C$51:$C$55))^($F278-O$218+1))*'Total CH4 prod CO2 Inj'!Q64+($F$56*(1+AVERAGE($D$51:$D$55))^($F278-O$218+1))*'Total CH4 prod CO2 Inj'!AH64-'Inj sep cost'!Q64-'Inj sep cost'!AH64</f>
        <v>#NAME?</v>
      </c>
      <c r="P278" s="27" t="e">
        <f ca="1">($E$57*(1+AVERAGE($C$52:$C$56))^($F278-P$218+1))*'Total CH4 prod CO2 Inj'!Q64+($F$57*(1+AVERAGE($D$52:$D$56))^($F278-P$218+1))*'Total CH4 prod CO2 Inj'!AH64-'Inj sep cost'!Q64-'Inj sep cost'!AH64</f>
        <v>#NAME?</v>
      </c>
      <c r="Q278" s="27" t="e">
        <f ca="1">($E$58*(1+AVERAGE($C$53:$C$57))^($F278-Q$218+1))*'Total CH4 prod CO2 Inj'!Q64+($F$58*(1+AVERAGE($D$53:$D$57))^($F278-Q$218+1))*'Total CH4 prod CO2 Inj'!AH64-'Inj sep cost'!Q64-'Inj sep cost'!AH64</f>
        <v>#NAME?</v>
      </c>
      <c r="R278" s="27" t="e">
        <f ca="1">($E$59*(1+AVERAGE($C$54:$C$58))^($F278-R$218+1))*'Total CH4 prod CO2 Inj'!Q64+($F$59*(1+AVERAGE($D$54:$D$58))^($F278-R$218+1))*'Total CH4 prod CO2 Inj'!AH64-'Inj sep cost'!Q64-'Inj sep cost'!AH64</f>
        <v>#NAME?</v>
      </c>
      <c r="S278" s="27" t="e">
        <f ca="1">($E$60*(1+AVERAGE($C$55:$C$59))^($F278-S$218+1))*'Total CH4 prod CO2 Inj'!Q64+($F$60*(1+AVERAGE($D$55:$D$59))^($F278-S$218+1))*'Total CH4 prod CO2 Inj'!AH64-'Inj sep cost'!Q64-'Inj sep cost'!QH64</f>
        <v>#NAME?</v>
      </c>
      <c r="T278" s="27" t="e">
        <f ca="1">($E$61*(1+AVERAGE($C$56:$C$60))^($F278-T$218+1))*'Total CH4 prod CO2 Inj'!Q64+($F$61*(1+AVERAGE($D$56:$D$60))^($F278-T$218+1))*'Total CH4 prod CO2 Inj'!AH64-'Inj sep cost'!Q64-'Inj sep cost'!AH64</f>
        <v>#NAME?</v>
      </c>
      <c r="U278" s="19" t="e">
        <f t="shared" ref="U278" ca="1" si="122">U66</f>
        <v>#NAME?</v>
      </c>
      <c r="V278" s="19"/>
      <c r="W278" s="19"/>
      <c r="X278" s="19"/>
    </row>
    <row r="279" spans="6:24" x14ac:dyDescent="0.45">
      <c r="F279">
        <v>61</v>
      </c>
      <c r="G279" s="27" t="e">
        <f ca="1">($E$48*(1+AVERAGE($C$44:$C$48))^($F279-G$218+1))*'Total CH4 prod CO2 Inj'!Q65+($F$48*(1+AVERAGE($D$44:$D$48))^($F279-G$218+1))*'Total CH4 prod CO2 Inj'!AH65-'Inj sep cost'!Q65-'Inj sep cost'!AH65</f>
        <v>#NAME?</v>
      </c>
      <c r="H279" s="27" t="e">
        <f ca="1">($E$49*(1+AVERAGE($C$44:$C$48))^($F279-H$218+1))*'Total CH4 prod CO2 Inj'!Q65+($F$49*(1+AVERAGE($D$44:$D$48))^($F279-H$218+1))*'Total CH4 prod CO2 Inj'!AH65-'Inj sep cost'!Q65-'Inj sep cost'!AH65</f>
        <v>#NAME?</v>
      </c>
      <c r="I279" s="27" t="e">
        <f ca="1">($E$50*(1+AVERAGE($C$45:$C$49))^($F279-I$218+1))*'Total CH4 prod CO2 Inj'!Q65+($F$50*(1+AVERAGE($D$45:$D$49))^($F279-I$218+1))*'Total CH4 prod CO2 Inj'!AH65-'Inj sep cost'!Q65-'Inj sep cost'!AH65</f>
        <v>#NAME?</v>
      </c>
      <c r="J279" s="27" t="e">
        <f ca="1">($E$51*(1+AVERAGE($C$46:$C$50))^($F279-J$218+1))*'Total CH4 prod CO2 Inj'!Q65+($F$51*(1+AVERAGE($D$46:$D$50))^($F279-J$218+1))*'Total CH4 prod CO2 Inj'!AH65-'Inj sep cost'!Q65-'Inj sep cost'!AH65</f>
        <v>#NAME?</v>
      </c>
      <c r="K279" s="27" t="e">
        <f ca="1">($E$52*(1+AVERAGE($C$47:$C$51))^($F279-K$218+1))*'Total CH4 prod CO2 Inj'!Q65+($F$52*(1+AVERAGE($D$47:$D$51))^($F279-K$218+1))*'Total CH4 prod CO2 Inj'!AH65-'Inj sep cost'!Q65-'Inj sep cost'!AH65</f>
        <v>#NAME?</v>
      </c>
      <c r="L279" s="27" t="e">
        <f ca="1">($E$53*(1+AVERAGE($C$48:$C$52))^($F279-L$218+1))*'Total CH4 prod CO2 Inj'!Q65+($F$53*(1+AVERAGE($D$48:$D$52))^($F279-L$218+1))*'Total CH4 prod CO2 Inj'!AH65-'Inj sep cost'!Q65-'Inj sep cost'!AH65</f>
        <v>#NAME?</v>
      </c>
      <c r="M279" s="27" t="e">
        <f ca="1">($E$54*(1+AVERAGE($C$49:$C$53))^($F279-M$218+1))*'Total CH4 prod CO2 Inj'!Q65+($F$54*(1+AVERAGE($D$49:$D$53))^($F279-M$218+1))*'Total CH4 prod CO2 Inj'!AH65-'Inj sep cost'!Q65-'Inj sep cost'!AH65</f>
        <v>#NAME?</v>
      </c>
      <c r="N279" s="27" t="e">
        <f ca="1">($E$55*(1+AVERAGE($C$50:$C$54))^($F279-N$218+1))*'Total CH4 prod CO2 Inj'!Q65+($F$55*(1+AVERAGE($D$50:$D$54))^($F279-N$218+1))*'Total CH4 prod CO2 Inj'!AH65-'Inj sep cost'!Q65-'Inj sep cost'!AH65</f>
        <v>#NAME?</v>
      </c>
      <c r="O279" s="27" t="e">
        <f ca="1">($E$56*(1+AVERAGE($C$51:$C$55))^($F279-O$218+1))*'Total CH4 prod CO2 Inj'!Q65+($F$56*(1+AVERAGE($D$51:$D$55))^($F279-O$218+1))*'Total CH4 prod CO2 Inj'!AH65-'Inj sep cost'!Q65-'Inj sep cost'!AH65</f>
        <v>#NAME?</v>
      </c>
      <c r="P279" s="27" t="e">
        <f ca="1">($E$57*(1+AVERAGE($C$52:$C$56))^($F279-P$218+1))*'Total CH4 prod CO2 Inj'!Q65+($F$57*(1+AVERAGE($D$52:$D$56))^($F279-P$218+1))*'Total CH4 prod CO2 Inj'!AH65-'Inj sep cost'!Q65-'Inj sep cost'!AH65</f>
        <v>#NAME?</v>
      </c>
      <c r="Q279" s="27" t="e">
        <f ca="1">($E$58*(1+AVERAGE($C$53:$C$57))^($F279-Q$218+1))*'Total CH4 prod CO2 Inj'!Q65+($F$58*(1+AVERAGE($D$53:$D$57))^($F279-Q$218+1))*'Total CH4 prod CO2 Inj'!AH65-'Inj sep cost'!Q65-'Inj sep cost'!AH65</f>
        <v>#NAME?</v>
      </c>
      <c r="R279" s="27" t="e">
        <f ca="1">($E$59*(1+AVERAGE($C$54:$C$58))^($F279-R$218+1))*'Total CH4 prod CO2 Inj'!Q65+($F$59*(1+AVERAGE($D$54:$D$58))^($F279-R$218+1))*'Total CH4 prod CO2 Inj'!AH65-'Inj sep cost'!Q65-'Inj sep cost'!AH65</f>
        <v>#NAME?</v>
      </c>
      <c r="S279" s="27" t="e">
        <f ca="1">($E$60*(1+AVERAGE($C$55:$C$59))^($F279-S$218+1))*'Total CH4 prod CO2 Inj'!Q65+($F$60*(1+AVERAGE($D$55:$D$59))^($F279-S$218+1))*'Total CH4 prod CO2 Inj'!AH65-'Inj sep cost'!Q65-'Inj sep cost'!QH65</f>
        <v>#NAME?</v>
      </c>
      <c r="T279" s="27" t="e">
        <f ca="1">($E$61*(1+AVERAGE($C$56:$C$60))^($F279-T$218+1))*'Total CH4 prod CO2 Inj'!Q65+($F$61*(1+AVERAGE($D$56:$D$60))^($F279-T$218+1))*'Total CH4 prod CO2 Inj'!AH65-'Inj sep cost'!Q65-'Inj sep cost'!AH65</f>
        <v>#NAME?</v>
      </c>
      <c r="U279" s="19" t="e">
        <f t="shared" ref="U279" ca="1" si="123">U67</f>
        <v>#NAME?</v>
      </c>
      <c r="V279" s="19"/>
      <c r="W279" s="19"/>
      <c r="X279" s="19"/>
    </row>
    <row r="280" spans="6:24" x14ac:dyDescent="0.45">
      <c r="F280">
        <v>62</v>
      </c>
      <c r="G280" s="27" t="e">
        <f ca="1">($E$48*(1+AVERAGE($C$44:$C$48))^($F280-G$218+1))*'Total CH4 prod CO2 Inj'!Q66+($F$48*(1+AVERAGE($D$44:$D$48))^($F280-G$218+1))*'Total CH4 prod CO2 Inj'!AH66-'Inj sep cost'!Q66-'Inj sep cost'!AH66</f>
        <v>#NAME?</v>
      </c>
      <c r="H280" s="27" t="e">
        <f ca="1">($E$49*(1+AVERAGE($C$44:$C$48))^($F280-H$218+1))*'Total CH4 prod CO2 Inj'!Q66+($F$49*(1+AVERAGE($D$44:$D$48))^($F280-H$218+1))*'Total CH4 prod CO2 Inj'!AH66-'Inj sep cost'!Q66-'Inj sep cost'!AH66</f>
        <v>#NAME?</v>
      </c>
      <c r="I280" s="27" t="e">
        <f ca="1">($E$50*(1+AVERAGE($C$45:$C$49))^($F280-I$218+1))*'Total CH4 prod CO2 Inj'!Q66+($F$50*(1+AVERAGE($D$45:$D$49))^($F280-I$218+1))*'Total CH4 prod CO2 Inj'!AH66-'Inj sep cost'!Q66-'Inj sep cost'!AH66</f>
        <v>#NAME?</v>
      </c>
      <c r="J280" s="27" t="e">
        <f ca="1">($E$51*(1+AVERAGE($C$46:$C$50))^($F280-J$218+1))*'Total CH4 prod CO2 Inj'!Q66+($F$51*(1+AVERAGE($D$46:$D$50))^($F280-J$218+1))*'Total CH4 prod CO2 Inj'!AH66-'Inj sep cost'!Q66-'Inj sep cost'!AH66</f>
        <v>#NAME?</v>
      </c>
      <c r="K280" s="27" t="e">
        <f ca="1">($E$52*(1+AVERAGE($C$47:$C$51))^($F280-K$218+1))*'Total CH4 prod CO2 Inj'!Q66+($F$52*(1+AVERAGE($D$47:$D$51))^($F280-K$218+1))*'Total CH4 prod CO2 Inj'!AH66-'Inj sep cost'!Q66-'Inj sep cost'!AH66</f>
        <v>#NAME?</v>
      </c>
      <c r="L280" s="27" t="e">
        <f ca="1">($E$53*(1+AVERAGE($C$48:$C$52))^($F280-L$218+1))*'Total CH4 prod CO2 Inj'!Q66+($F$53*(1+AVERAGE($D$48:$D$52))^($F280-L$218+1))*'Total CH4 prod CO2 Inj'!AH66-'Inj sep cost'!Q66-'Inj sep cost'!AH66</f>
        <v>#NAME?</v>
      </c>
      <c r="M280" s="27" t="e">
        <f ca="1">($E$54*(1+AVERAGE($C$49:$C$53))^($F280-M$218+1))*'Total CH4 prod CO2 Inj'!Q66+($F$54*(1+AVERAGE($D$49:$D$53))^($F280-M$218+1))*'Total CH4 prod CO2 Inj'!AH66-'Inj sep cost'!Q66-'Inj sep cost'!AH66</f>
        <v>#NAME?</v>
      </c>
      <c r="N280" s="27" t="e">
        <f ca="1">($E$55*(1+AVERAGE($C$50:$C$54))^($F280-N$218+1))*'Total CH4 prod CO2 Inj'!Q66+($F$55*(1+AVERAGE($D$50:$D$54))^($F280-N$218+1))*'Total CH4 prod CO2 Inj'!AH66-'Inj sep cost'!Q66-'Inj sep cost'!AH66</f>
        <v>#NAME?</v>
      </c>
      <c r="O280" s="27" t="e">
        <f ca="1">($E$56*(1+AVERAGE($C$51:$C$55))^($F280-O$218+1))*'Total CH4 prod CO2 Inj'!Q66+($F$56*(1+AVERAGE($D$51:$D$55))^($F280-O$218+1))*'Total CH4 prod CO2 Inj'!AH66-'Inj sep cost'!Q66-'Inj sep cost'!AH66</f>
        <v>#NAME?</v>
      </c>
      <c r="P280" s="27" t="e">
        <f ca="1">($E$57*(1+AVERAGE($C$52:$C$56))^($F280-P$218+1))*'Total CH4 prod CO2 Inj'!Q66+($F$57*(1+AVERAGE($D$52:$D$56))^($F280-P$218+1))*'Total CH4 prod CO2 Inj'!AH66-'Inj sep cost'!Q66-'Inj sep cost'!AH66</f>
        <v>#NAME?</v>
      </c>
      <c r="Q280" s="27" t="e">
        <f ca="1">($E$58*(1+AVERAGE($C$53:$C$57))^($F280-Q$218+1))*'Total CH4 prod CO2 Inj'!Q66+($F$58*(1+AVERAGE($D$53:$D$57))^($F280-Q$218+1))*'Total CH4 prod CO2 Inj'!AH66-'Inj sep cost'!Q66-'Inj sep cost'!AH66</f>
        <v>#NAME?</v>
      </c>
      <c r="R280" s="27" t="e">
        <f ca="1">($E$59*(1+AVERAGE($C$54:$C$58))^($F280-R$218+1))*'Total CH4 prod CO2 Inj'!Q66+($F$59*(1+AVERAGE($D$54:$D$58))^($F280-R$218+1))*'Total CH4 prod CO2 Inj'!AH66-'Inj sep cost'!Q66-'Inj sep cost'!AH66</f>
        <v>#NAME?</v>
      </c>
      <c r="S280" s="27" t="e">
        <f ca="1">($E$60*(1+AVERAGE($C$55:$C$59))^($F280-S$218+1))*'Total CH4 prod CO2 Inj'!Q66+($F$60*(1+AVERAGE($D$55:$D$59))^($F280-S$218+1))*'Total CH4 prod CO2 Inj'!AH66-'Inj sep cost'!Q66-'Inj sep cost'!QH66</f>
        <v>#NAME?</v>
      </c>
      <c r="T280" s="27" t="e">
        <f ca="1">($E$61*(1+AVERAGE($C$56:$C$60))^($F280-T$218+1))*'Total CH4 prod CO2 Inj'!Q66+($F$61*(1+AVERAGE($D$56:$D$60))^($F280-T$218+1))*'Total CH4 prod CO2 Inj'!AH66-'Inj sep cost'!Q66-'Inj sep cost'!AH66</f>
        <v>#NAME?</v>
      </c>
      <c r="U280" s="19" t="e">
        <f t="shared" ref="U280" ca="1" si="124">U68</f>
        <v>#NAME?</v>
      </c>
      <c r="V280" s="19"/>
      <c r="W280" s="19"/>
      <c r="X280" s="19"/>
    </row>
    <row r="281" spans="6:24" x14ac:dyDescent="0.45">
      <c r="F281">
        <v>63</v>
      </c>
      <c r="G281" s="27" t="e">
        <f ca="1">($E$48*(1+AVERAGE($C$44:$C$48))^($F281-G$218+1))*'Total CH4 prod CO2 Inj'!Q67+($F$48*(1+AVERAGE($D$44:$D$48))^($F281-G$218+1))*'Total CH4 prod CO2 Inj'!AH67-'Inj sep cost'!Q67-'Inj sep cost'!AH67</f>
        <v>#NAME?</v>
      </c>
      <c r="H281" s="27" t="e">
        <f ca="1">($E$49*(1+AVERAGE($C$44:$C$48))^($F281-H$218+1))*'Total CH4 prod CO2 Inj'!Q67+($F$49*(1+AVERAGE($D$44:$D$48))^($F281-H$218+1))*'Total CH4 prod CO2 Inj'!AH67-'Inj sep cost'!Q67-'Inj sep cost'!AH67</f>
        <v>#NAME?</v>
      </c>
      <c r="I281" s="27" t="e">
        <f ca="1">($E$50*(1+AVERAGE($C$45:$C$49))^($F281-I$218+1))*'Total CH4 prod CO2 Inj'!Q67+($F$50*(1+AVERAGE($D$45:$D$49))^($F281-I$218+1))*'Total CH4 prod CO2 Inj'!AH67-'Inj sep cost'!Q67-'Inj sep cost'!AH67</f>
        <v>#NAME?</v>
      </c>
      <c r="J281" s="27" t="e">
        <f ca="1">($E$51*(1+AVERAGE($C$46:$C$50))^($F281-J$218+1))*'Total CH4 prod CO2 Inj'!Q67+($F$51*(1+AVERAGE($D$46:$D$50))^($F281-J$218+1))*'Total CH4 prod CO2 Inj'!AH67-'Inj sep cost'!Q67-'Inj sep cost'!AH67</f>
        <v>#NAME?</v>
      </c>
      <c r="K281" s="27" t="e">
        <f ca="1">($E$52*(1+AVERAGE($C$47:$C$51))^($F281-K$218+1))*'Total CH4 prod CO2 Inj'!Q67+($F$52*(1+AVERAGE($D$47:$D$51))^($F281-K$218+1))*'Total CH4 prod CO2 Inj'!AH67-'Inj sep cost'!Q67-'Inj sep cost'!AH67</f>
        <v>#NAME?</v>
      </c>
      <c r="L281" s="27" t="e">
        <f ca="1">($E$53*(1+AVERAGE($C$48:$C$52))^($F281-L$218+1))*'Total CH4 prod CO2 Inj'!Q67+($F$53*(1+AVERAGE($D$48:$D$52))^($F281-L$218+1))*'Total CH4 prod CO2 Inj'!AH67-'Inj sep cost'!Q67-'Inj sep cost'!AH67</f>
        <v>#NAME?</v>
      </c>
      <c r="M281" s="27" t="e">
        <f ca="1">($E$54*(1+AVERAGE($C$49:$C$53))^($F281-M$218+1))*'Total CH4 prod CO2 Inj'!Q67+($F$54*(1+AVERAGE($D$49:$D$53))^($F281-M$218+1))*'Total CH4 prod CO2 Inj'!AH67-'Inj sep cost'!Q67-'Inj sep cost'!AH67</f>
        <v>#NAME?</v>
      </c>
      <c r="N281" s="27" t="e">
        <f ca="1">($E$55*(1+AVERAGE($C$50:$C$54))^($F281-N$218+1))*'Total CH4 prod CO2 Inj'!Q67+($F$55*(1+AVERAGE($D$50:$D$54))^($F281-N$218+1))*'Total CH4 prod CO2 Inj'!AH67-'Inj sep cost'!Q67-'Inj sep cost'!AH67</f>
        <v>#NAME?</v>
      </c>
      <c r="O281" s="27" t="e">
        <f ca="1">($E$56*(1+AVERAGE($C$51:$C$55))^($F281-O$218+1))*'Total CH4 prod CO2 Inj'!Q67+($F$56*(1+AVERAGE($D$51:$D$55))^($F281-O$218+1))*'Total CH4 prod CO2 Inj'!AH67-'Inj sep cost'!Q67-'Inj sep cost'!AH67</f>
        <v>#NAME?</v>
      </c>
      <c r="P281" s="27" t="e">
        <f ca="1">($E$57*(1+AVERAGE($C$52:$C$56))^($F281-P$218+1))*'Total CH4 prod CO2 Inj'!Q67+($F$57*(1+AVERAGE($D$52:$D$56))^($F281-P$218+1))*'Total CH4 prod CO2 Inj'!AH67-'Inj sep cost'!Q67-'Inj sep cost'!AH67</f>
        <v>#NAME?</v>
      </c>
      <c r="Q281" s="27" t="e">
        <f ca="1">($E$58*(1+AVERAGE($C$53:$C$57))^($F281-Q$218+1))*'Total CH4 prod CO2 Inj'!Q67+($F$58*(1+AVERAGE($D$53:$D$57))^($F281-Q$218+1))*'Total CH4 prod CO2 Inj'!AH67-'Inj sep cost'!Q67-'Inj sep cost'!AH67</f>
        <v>#NAME?</v>
      </c>
      <c r="R281" s="27" t="e">
        <f ca="1">($E$59*(1+AVERAGE($C$54:$C$58))^($F281-R$218+1))*'Total CH4 prod CO2 Inj'!Q67+($F$59*(1+AVERAGE($D$54:$D$58))^($F281-R$218+1))*'Total CH4 prod CO2 Inj'!AH67-'Inj sep cost'!Q67-'Inj sep cost'!AH67</f>
        <v>#NAME?</v>
      </c>
      <c r="S281" s="27" t="e">
        <f ca="1">($E$60*(1+AVERAGE($C$55:$C$59))^($F281-S$218+1))*'Total CH4 prod CO2 Inj'!Q67+($F$60*(1+AVERAGE($D$55:$D$59))^($F281-S$218+1))*'Total CH4 prod CO2 Inj'!AH67-'Inj sep cost'!Q67-'Inj sep cost'!QH67</f>
        <v>#NAME?</v>
      </c>
      <c r="T281" s="27" t="e">
        <f ca="1">($E$61*(1+AVERAGE($C$56:$C$60))^($F281-T$218+1))*'Total CH4 prod CO2 Inj'!Q67+($F$61*(1+AVERAGE($D$56:$D$60))^($F281-T$218+1))*'Total CH4 prod CO2 Inj'!AH67-'Inj sep cost'!Q67-'Inj sep cost'!AH67</f>
        <v>#NAME?</v>
      </c>
      <c r="U281" s="19" t="e">
        <f t="shared" ref="U281" ca="1" si="125">U69</f>
        <v>#NAME?</v>
      </c>
      <c r="V281" s="19"/>
      <c r="W281" s="19"/>
      <c r="X281" s="19"/>
    </row>
    <row r="282" spans="6:24" x14ac:dyDescent="0.45">
      <c r="F282">
        <v>64</v>
      </c>
      <c r="G282" s="27" t="e">
        <f ca="1">($E$48*(1+AVERAGE($C$44:$C$48))^($F282-G$218+1))*'Total CH4 prod CO2 Inj'!Q68+($F$48*(1+AVERAGE($D$44:$D$48))^($F282-G$218+1))*'Total CH4 prod CO2 Inj'!AH68-'Inj sep cost'!Q68-'Inj sep cost'!AH68</f>
        <v>#NAME?</v>
      </c>
      <c r="H282" s="27" t="e">
        <f ca="1">($E$49*(1+AVERAGE($C$44:$C$48))^($F282-H$218+1))*'Total CH4 prod CO2 Inj'!Q68+($F$49*(1+AVERAGE($D$44:$D$48))^($F282-H$218+1))*'Total CH4 prod CO2 Inj'!AH68-'Inj sep cost'!Q68-'Inj sep cost'!AH68</f>
        <v>#NAME?</v>
      </c>
      <c r="I282" s="27" t="e">
        <f ca="1">($E$50*(1+AVERAGE($C$45:$C$49))^($F282-I$218+1))*'Total CH4 prod CO2 Inj'!Q68+($F$50*(1+AVERAGE($D$45:$D$49))^($F282-I$218+1))*'Total CH4 prod CO2 Inj'!AH68-'Inj sep cost'!Q68-'Inj sep cost'!AH68</f>
        <v>#NAME?</v>
      </c>
      <c r="J282" s="27" t="e">
        <f ca="1">($E$51*(1+AVERAGE($C$46:$C$50))^($F282-J$218+1))*'Total CH4 prod CO2 Inj'!Q68+($F$51*(1+AVERAGE($D$46:$D$50))^($F282-J$218+1))*'Total CH4 prod CO2 Inj'!AH68-'Inj sep cost'!Q68-'Inj sep cost'!AH68</f>
        <v>#NAME?</v>
      </c>
      <c r="K282" s="27" t="e">
        <f ca="1">($E$52*(1+AVERAGE($C$47:$C$51))^($F282-K$218+1))*'Total CH4 prod CO2 Inj'!Q68+($F$52*(1+AVERAGE($D$47:$D$51))^($F282-K$218+1))*'Total CH4 prod CO2 Inj'!AH68-'Inj sep cost'!Q68-'Inj sep cost'!AH68</f>
        <v>#NAME?</v>
      </c>
      <c r="L282" s="27" t="e">
        <f ca="1">($E$53*(1+AVERAGE($C$48:$C$52))^($F282-L$218+1))*'Total CH4 prod CO2 Inj'!Q68+($F$53*(1+AVERAGE($D$48:$D$52))^($F282-L$218+1))*'Total CH4 prod CO2 Inj'!AH68-'Inj sep cost'!Q68-'Inj sep cost'!AH68</f>
        <v>#NAME?</v>
      </c>
      <c r="M282" s="27" t="e">
        <f ca="1">($E$54*(1+AVERAGE($C$49:$C$53))^($F282-M$218+1))*'Total CH4 prod CO2 Inj'!Q68+($F$54*(1+AVERAGE($D$49:$D$53))^($F282-M$218+1))*'Total CH4 prod CO2 Inj'!AH68-'Inj sep cost'!Q68-'Inj sep cost'!AH68</f>
        <v>#NAME?</v>
      </c>
      <c r="N282" s="27" t="e">
        <f ca="1">($E$55*(1+AVERAGE($C$50:$C$54))^($F282-N$218+1))*'Total CH4 prod CO2 Inj'!Q68+($F$55*(1+AVERAGE($D$50:$D$54))^($F282-N$218+1))*'Total CH4 prod CO2 Inj'!AH68-'Inj sep cost'!Q68-'Inj sep cost'!AH68</f>
        <v>#NAME?</v>
      </c>
      <c r="O282" s="27" t="e">
        <f ca="1">($E$56*(1+AVERAGE($C$51:$C$55))^($F282-O$218+1))*'Total CH4 prod CO2 Inj'!Q68+($F$56*(1+AVERAGE($D$51:$D$55))^($F282-O$218+1))*'Total CH4 prod CO2 Inj'!AH68-'Inj sep cost'!Q68-'Inj sep cost'!AH68</f>
        <v>#NAME?</v>
      </c>
      <c r="P282" s="27" t="e">
        <f ca="1">($E$57*(1+AVERAGE($C$52:$C$56))^($F282-P$218+1))*'Total CH4 prod CO2 Inj'!Q68+($F$57*(1+AVERAGE($D$52:$D$56))^($F282-P$218+1))*'Total CH4 prod CO2 Inj'!AH68-'Inj sep cost'!Q68-'Inj sep cost'!AH68</f>
        <v>#NAME?</v>
      </c>
      <c r="Q282" s="27" t="e">
        <f ca="1">($E$58*(1+AVERAGE($C$53:$C$57))^($F282-Q$218+1))*'Total CH4 prod CO2 Inj'!Q68+($F$58*(1+AVERAGE($D$53:$D$57))^($F282-Q$218+1))*'Total CH4 prod CO2 Inj'!AH68-'Inj sep cost'!Q68-'Inj sep cost'!AH68</f>
        <v>#NAME?</v>
      </c>
      <c r="R282" s="27" t="e">
        <f ca="1">($E$59*(1+AVERAGE($C$54:$C$58))^($F282-R$218+1))*'Total CH4 prod CO2 Inj'!Q68+($F$59*(1+AVERAGE($D$54:$D$58))^($F282-R$218+1))*'Total CH4 prod CO2 Inj'!AH68-'Inj sep cost'!Q68-'Inj sep cost'!AH68</f>
        <v>#NAME?</v>
      </c>
      <c r="S282" s="27" t="e">
        <f ca="1">($E$60*(1+AVERAGE($C$55:$C$59))^($F282-S$218+1))*'Total CH4 prod CO2 Inj'!Q68+($F$60*(1+AVERAGE($D$55:$D$59))^($F282-S$218+1))*'Total CH4 prod CO2 Inj'!AH68-'Inj sep cost'!Q68-'Inj sep cost'!QH68</f>
        <v>#NAME?</v>
      </c>
      <c r="T282" s="27" t="e">
        <f ca="1">($E$61*(1+AVERAGE($C$56:$C$60))^($F282-T$218+1))*'Total CH4 prod CO2 Inj'!Q68+($F$61*(1+AVERAGE($D$56:$D$60))^($F282-T$218+1))*'Total CH4 prod CO2 Inj'!AH68-'Inj sep cost'!Q68-'Inj sep cost'!AH68</f>
        <v>#NAME?</v>
      </c>
      <c r="U282" s="19" t="e">
        <f t="shared" ref="U282" ca="1" si="126">U70</f>
        <v>#NAME?</v>
      </c>
      <c r="V282" s="19"/>
      <c r="W282" s="19"/>
      <c r="X282" s="19"/>
    </row>
    <row r="283" spans="6:24" x14ac:dyDescent="0.45">
      <c r="F283">
        <v>65</v>
      </c>
      <c r="G283" s="27" t="e">
        <f ca="1">($E$48*(1+AVERAGE($C$44:$C$48))^($F283-G$218+1))*'Total CH4 prod CO2 Inj'!Q69+($F$48*(1+AVERAGE($D$44:$D$48))^($F283-G$218+1))*'Total CH4 prod CO2 Inj'!AH69-'Inj sep cost'!Q69-'Inj sep cost'!AH69</f>
        <v>#NAME?</v>
      </c>
      <c r="H283" s="27" t="e">
        <f ca="1">($E$49*(1+AVERAGE($C$44:$C$48))^($F283-H$218+1))*'Total CH4 prod CO2 Inj'!Q69+($F$49*(1+AVERAGE($D$44:$D$48))^($F283-H$218+1))*'Total CH4 prod CO2 Inj'!AH69-'Inj sep cost'!Q69-'Inj sep cost'!AH69</f>
        <v>#NAME?</v>
      </c>
      <c r="I283" s="27" t="e">
        <f ca="1">($E$50*(1+AVERAGE($C$45:$C$49))^($F283-I$218+1))*'Total CH4 prod CO2 Inj'!Q69+($F$50*(1+AVERAGE($D$45:$D$49))^($F283-I$218+1))*'Total CH4 prod CO2 Inj'!AH69-'Inj sep cost'!Q69-'Inj sep cost'!AH69</f>
        <v>#NAME?</v>
      </c>
      <c r="J283" s="27" t="e">
        <f ca="1">($E$51*(1+AVERAGE($C$46:$C$50))^($F283-J$218+1))*'Total CH4 prod CO2 Inj'!Q69+($F$51*(1+AVERAGE($D$46:$D$50))^($F283-J$218+1))*'Total CH4 prod CO2 Inj'!AH69-'Inj sep cost'!Q69-'Inj sep cost'!AH69</f>
        <v>#NAME?</v>
      </c>
      <c r="K283" s="27" t="e">
        <f ca="1">($E$52*(1+AVERAGE($C$47:$C$51))^($F283-K$218+1))*'Total CH4 prod CO2 Inj'!Q69+($F$52*(1+AVERAGE($D$47:$D$51))^($F283-K$218+1))*'Total CH4 prod CO2 Inj'!AH69-'Inj sep cost'!Q69-'Inj sep cost'!AH69</f>
        <v>#NAME?</v>
      </c>
      <c r="L283" s="27" t="e">
        <f ca="1">($E$53*(1+AVERAGE($C$48:$C$52))^($F283-L$218+1))*'Total CH4 prod CO2 Inj'!Q69+($F$53*(1+AVERAGE($D$48:$D$52))^($F283-L$218+1))*'Total CH4 prod CO2 Inj'!AH69-'Inj sep cost'!Q69-'Inj sep cost'!AH69</f>
        <v>#NAME?</v>
      </c>
      <c r="M283" s="27" t="e">
        <f ca="1">($E$54*(1+AVERAGE($C$49:$C$53))^($F283-M$218+1))*'Total CH4 prod CO2 Inj'!Q69+($F$54*(1+AVERAGE($D$49:$D$53))^($F283-M$218+1))*'Total CH4 prod CO2 Inj'!AH69-'Inj sep cost'!Q69-'Inj sep cost'!AH69</f>
        <v>#NAME?</v>
      </c>
      <c r="N283" s="27" t="e">
        <f ca="1">($E$55*(1+AVERAGE($C$50:$C$54))^($F283-N$218+1))*'Total CH4 prod CO2 Inj'!Q69+($F$55*(1+AVERAGE($D$50:$D$54))^($F283-N$218+1))*'Total CH4 prod CO2 Inj'!AH69-'Inj sep cost'!Q69-'Inj sep cost'!AH69</f>
        <v>#NAME?</v>
      </c>
      <c r="O283" s="27" t="e">
        <f ca="1">($E$56*(1+AVERAGE($C$51:$C$55))^($F283-O$218+1))*'Total CH4 prod CO2 Inj'!Q69+($F$56*(1+AVERAGE($D$51:$D$55))^($F283-O$218+1))*'Total CH4 prod CO2 Inj'!AH69-'Inj sep cost'!Q69-'Inj sep cost'!AH69</f>
        <v>#NAME?</v>
      </c>
      <c r="P283" s="27" t="e">
        <f ca="1">($E$57*(1+AVERAGE($C$52:$C$56))^($F283-P$218+1))*'Total CH4 prod CO2 Inj'!Q69+($F$57*(1+AVERAGE($D$52:$D$56))^($F283-P$218+1))*'Total CH4 prod CO2 Inj'!AH69-'Inj sep cost'!Q69-'Inj sep cost'!AH69</f>
        <v>#NAME?</v>
      </c>
      <c r="Q283" s="27" t="e">
        <f ca="1">($E$58*(1+AVERAGE($C$53:$C$57))^($F283-Q$218+1))*'Total CH4 prod CO2 Inj'!Q69+($F$58*(1+AVERAGE($D$53:$D$57))^($F283-Q$218+1))*'Total CH4 prod CO2 Inj'!AH69-'Inj sep cost'!Q69-'Inj sep cost'!AH69</f>
        <v>#NAME?</v>
      </c>
      <c r="R283" s="27" t="e">
        <f ca="1">($E$59*(1+AVERAGE($C$54:$C$58))^($F283-R$218+1))*'Total CH4 prod CO2 Inj'!Q69+($F$59*(1+AVERAGE($D$54:$D$58))^($F283-R$218+1))*'Total CH4 prod CO2 Inj'!AH69-'Inj sep cost'!Q69-'Inj sep cost'!AH69</f>
        <v>#NAME?</v>
      </c>
      <c r="S283" s="27" t="e">
        <f ca="1">($E$60*(1+AVERAGE($C$55:$C$59))^($F283-S$218+1))*'Total CH4 prod CO2 Inj'!Q69+($F$60*(1+AVERAGE($D$55:$D$59))^($F283-S$218+1))*'Total CH4 prod CO2 Inj'!AH69-'Inj sep cost'!Q69-'Inj sep cost'!QH69</f>
        <v>#NAME?</v>
      </c>
      <c r="T283" s="27" t="e">
        <f ca="1">($E$61*(1+AVERAGE($C$56:$C$60))^($F283-T$218+1))*'Total CH4 prod CO2 Inj'!Q69+($F$61*(1+AVERAGE($D$56:$D$60))^($F283-T$218+1))*'Total CH4 prod CO2 Inj'!AH69-'Inj sep cost'!Q69-'Inj sep cost'!AH69</f>
        <v>#NAME?</v>
      </c>
      <c r="U283" s="19" t="e">
        <f t="shared" ref="U283" ca="1" si="127">U71</f>
        <v>#NAME?</v>
      </c>
      <c r="V283" s="19"/>
      <c r="W283" s="19"/>
      <c r="X283" s="19"/>
    </row>
    <row r="284" spans="6:24" x14ac:dyDescent="0.45">
      <c r="F284">
        <v>66</v>
      </c>
      <c r="G284" s="27" t="e">
        <f ca="1">($E$48*(1+AVERAGE($C$44:$C$48))^($F284-G$218+1))*'Total CH4 prod CO2 Inj'!Q70+($F$48*(1+AVERAGE($D$44:$D$48))^($F284-G$218+1))*'Total CH4 prod CO2 Inj'!AH70-'Inj sep cost'!Q70-'Inj sep cost'!AH70</f>
        <v>#NAME?</v>
      </c>
      <c r="H284" s="27" t="e">
        <f ca="1">($E$49*(1+AVERAGE($C$44:$C$48))^($F284-H$218+1))*'Total CH4 prod CO2 Inj'!Q70+($F$49*(1+AVERAGE($D$44:$D$48))^($F284-H$218+1))*'Total CH4 prod CO2 Inj'!AH70-'Inj sep cost'!Q70-'Inj sep cost'!AH70</f>
        <v>#NAME?</v>
      </c>
      <c r="I284" s="27" t="e">
        <f ca="1">($E$50*(1+AVERAGE($C$45:$C$49))^($F284-I$218+1))*'Total CH4 prod CO2 Inj'!Q70+($F$50*(1+AVERAGE($D$45:$D$49))^($F284-I$218+1))*'Total CH4 prod CO2 Inj'!AH70-'Inj sep cost'!Q70-'Inj sep cost'!AH70</f>
        <v>#NAME?</v>
      </c>
      <c r="J284" s="27" t="e">
        <f ca="1">($E$51*(1+AVERAGE($C$46:$C$50))^($F284-J$218+1))*'Total CH4 prod CO2 Inj'!Q70+($F$51*(1+AVERAGE($D$46:$D$50))^($F284-J$218+1))*'Total CH4 prod CO2 Inj'!AH70-'Inj sep cost'!Q70-'Inj sep cost'!AH70</f>
        <v>#NAME?</v>
      </c>
      <c r="K284" s="27" t="e">
        <f ca="1">($E$52*(1+AVERAGE($C$47:$C$51))^($F284-K$218+1))*'Total CH4 prod CO2 Inj'!Q70+($F$52*(1+AVERAGE($D$47:$D$51))^($F284-K$218+1))*'Total CH4 prod CO2 Inj'!AH70-'Inj sep cost'!Q70-'Inj sep cost'!AH70</f>
        <v>#NAME?</v>
      </c>
      <c r="L284" s="27" t="e">
        <f ca="1">($E$53*(1+AVERAGE($C$48:$C$52))^($F284-L$218+1))*'Total CH4 prod CO2 Inj'!Q70+($F$53*(1+AVERAGE($D$48:$D$52))^($F284-L$218+1))*'Total CH4 prod CO2 Inj'!AH70-'Inj sep cost'!Q70-'Inj sep cost'!AH70</f>
        <v>#NAME?</v>
      </c>
      <c r="M284" s="27" t="e">
        <f ca="1">($E$54*(1+AVERAGE($C$49:$C$53))^($F284-M$218+1))*'Total CH4 prod CO2 Inj'!Q70+($F$54*(1+AVERAGE($D$49:$D$53))^($F284-M$218+1))*'Total CH4 prod CO2 Inj'!AH70-'Inj sep cost'!Q70-'Inj sep cost'!AH70</f>
        <v>#NAME?</v>
      </c>
      <c r="N284" s="27" t="e">
        <f ca="1">($E$55*(1+AVERAGE($C$50:$C$54))^($F284-N$218+1))*'Total CH4 prod CO2 Inj'!Q70+($F$55*(1+AVERAGE($D$50:$D$54))^($F284-N$218+1))*'Total CH4 prod CO2 Inj'!AH70-'Inj sep cost'!Q70-'Inj sep cost'!AH70</f>
        <v>#NAME?</v>
      </c>
      <c r="O284" s="27" t="e">
        <f ca="1">($E$56*(1+AVERAGE($C$51:$C$55))^($F284-O$218+1))*'Total CH4 prod CO2 Inj'!Q70+($F$56*(1+AVERAGE($D$51:$D$55))^($F284-O$218+1))*'Total CH4 prod CO2 Inj'!AH70-'Inj sep cost'!Q70-'Inj sep cost'!AH70</f>
        <v>#NAME?</v>
      </c>
      <c r="P284" s="27" t="e">
        <f ca="1">($E$57*(1+AVERAGE($C$52:$C$56))^($F284-P$218+1))*'Total CH4 prod CO2 Inj'!Q70+($F$57*(1+AVERAGE($D$52:$D$56))^($F284-P$218+1))*'Total CH4 prod CO2 Inj'!AH70-'Inj sep cost'!Q70-'Inj sep cost'!AH70</f>
        <v>#NAME?</v>
      </c>
      <c r="Q284" s="27" t="e">
        <f ca="1">($E$58*(1+AVERAGE($C$53:$C$57))^($F284-Q$218+1))*'Total CH4 prod CO2 Inj'!Q70+($F$58*(1+AVERAGE($D$53:$D$57))^($F284-Q$218+1))*'Total CH4 prod CO2 Inj'!AH70-'Inj sep cost'!Q70-'Inj sep cost'!AH70</f>
        <v>#NAME?</v>
      </c>
      <c r="R284" s="27" t="e">
        <f ca="1">($E$59*(1+AVERAGE($C$54:$C$58))^($F284-R$218+1))*'Total CH4 prod CO2 Inj'!Q70+($F$59*(1+AVERAGE($D$54:$D$58))^($F284-R$218+1))*'Total CH4 prod CO2 Inj'!AH70-'Inj sep cost'!Q70-'Inj sep cost'!AH70</f>
        <v>#NAME?</v>
      </c>
      <c r="S284" s="27" t="e">
        <f ca="1">($E$60*(1+AVERAGE($C$55:$C$59))^($F284-S$218+1))*'Total CH4 prod CO2 Inj'!Q70+($F$60*(1+AVERAGE($D$55:$D$59))^($F284-S$218+1))*'Total CH4 prod CO2 Inj'!AH70-'Inj sep cost'!Q70-'Inj sep cost'!QH70</f>
        <v>#NAME?</v>
      </c>
      <c r="T284" s="27" t="e">
        <f ca="1">($E$61*(1+AVERAGE($C$56:$C$60))^($F284-T$218+1))*'Total CH4 prod CO2 Inj'!Q70+($F$61*(1+AVERAGE($D$56:$D$60))^($F284-T$218+1))*'Total CH4 prod CO2 Inj'!AH70-'Inj sep cost'!Q70-'Inj sep cost'!AH70</f>
        <v>#NAME?</v>
      </c>
      <c r="U284" s="19" t="e">
        <f t="shared" ref="U284" ca="1" si="128">U72</f>
        <v>#NAME?</v>
      </c>
      <c r="V284" s="19"/>
      <c r="W284" s="19"/>
      <c r="X284" s="19"/>
    </row>
    <row r="285" spans="6:24" x14ac:dyDescent="0.45">
      <c r="F285">
        <v>67</v>
      </c>
      <c r="G285" s="27" t="e">
        <f ca="1">($E$48*(1+AVERAGE($C$44:$C$48))^($F285-G$218+1))*'Total CH4 prod CO2 Inj'!Q71+($F$48*(1+AVERAGE($D$44:$D$48))^($F285-G$218+1))*'Total CH4 prod CO2 Inj'!AH71-'Inj sep cost'!Q71-'Inj sep cost'!AH71</f>
        <v>#NAME?</v>
      </c>
      <c r="H285" s="27" t="e">
        <f ca="1">($E$49*(1+AVERAGE($C$44:$C$48))^($F285-H$218+1))*'Total CH4 prod CO2 Inj'!Q71+($F$49*(1+AVERAGE($D$44:$D$48))^($F285-H$218+1))*'Total CH4 prod CO2 Inj'!AH71-'Inj sep cost'!Q71-'Inj sep cost'!AH71</f>
        <v>#NAME?</v>
      </c>
      <c r="I285" s="27" t="e">
        <f ca="1">($E$50*(1+AVERAGE($C$45:$C$49))^($F285-I$218+1))*'Total CH4 prod CO2 Inj'!Q71+($F$50*(1+AVERAGE($D$45:$D$49))^($F285-I$218+1))*'Total CH4 prod CO2 Inj'!AH71-'Inj sep cost'!Q71-'Inj sep cost'!AH71</f>
        <v>#NAME?</v>
      </c>
      <c r="J285" s="27" t="e">
        <f ca="1">($E$51*(1+AVERAGE($C$46:$C$50))^($F285-J$218+1))*'Total CH4 prod CO2 Inj'!Q71+($F$51*(1+AVERAGE($D$46:$D$50))^($F285-J$218+1))*'Total CH4 prod CO2 Inj'!AH71-'Inj sep cost'!Q71-'Inj sep cost'!AH71</f>
        <v>#NAME?</v>
      </c>
      <c r="K285" s="27" t="e">
        <f ca="1">($E$52*(1+AVERAGE($C$47:$C$51))^($F285-K$218+1))*'Total CH4 prod CO2 Inj'!Q71+($F$52*(1+AVERAGE($D$47:$D$51))^($F285-K$218+1))*'Total CH4 prod CO2 Inj'!AH71-'Inj sep cost'!Q71-'Inj sep cost'!AH71</f>
        <v>#NAME?</v>
      </c>
      <c r="L285" s="27" t="e">
        <f ca="1">($E$53*(1+AVERAGE($C$48:$C$52))^($F285-L$218+1))*'Total CH4 prod CO2 Inj'!Q71+($F$53*(1+AVERAGE($D$48:$D$52))^($F285-L$218+1))*'Total CH4 prod CO2 Inj'!AH71-'Inj sep cost'!Q71-'Inj sep cost'!AH71</f>
        <v>#NAME?</v>
      </c>
      <c r="M285" s="27" t="e">
        <f ca="1">($E$54*(1+AVERAGE($C$49:$C$53))^($F285-M$218+1))*'Total CH4 prod CO2 Inj'!Q71+($F$54*(1+AVERAGE($D$49:$D$53))^($F285-M$218+1))*'Total CH4 prod CO2 Inj'!AH71-'Inj sep cost'!Q71-'Inj sep cost'!AH71</f>
        <v>#NAME?</v>
      </c>
      <c r="N285" s="27" t="e">
        <f ca="1">($E$55*(1+AVERAGE($C$50:$C$54))^($F285-N$218+1))*'Total CH4 prod CO2 Inj'!Q71+($F$55*(1+AVERAGE($D$50:$D$54))^($F285-N$218+1))*'Total CH4 prod CO2 Inj'!AH71-'Inj sep cost'!Q71-'Inj sep cost'!AH71</f>
        <v>#NAME?</v>
      </c>
      <c r="O285" s="27" t="e">
        <f ca="1">($E$56*(1+AVERAGE($C$51:$C$55))^($F285-O$218+1))*'Total CH4 prod CO2 Inj'!Q71+($F$56*(1+AVERAGE($D$51:$D$55))^($F285-O$218+1))*'Total CH4 prod CO2 Inj'!AH71-'Inj sep cost'!Q71-'Inj sep cost'!AH71</f>
        <v>#NAME?</v>
      </c>
      <c r="P285" s="27" t="e">
        <f ca="1">($E$57*(1+AVERAGE($C$52:$C$56))^($F285-P$218+1))*'Total CH4 prod CO2 Inj'!Q71+($F$57*(1+AVERAGE($D$52:$D$56))^($F285-P$218+1))*'Total CH4 prod CO2 Inj'!AH71-'Inj sep cost'!Q71-'Inj sep cost'!AH71</f>
        <v>#NAME?</v>
      </c>
      <c r="Q285" s="27" t="e">
        <f ca="1">($E$58*(1+AVERAGE($C$53:$C$57))^($F285-Q$218+1))*'Total CH4 prod CO2 Inj'!Q71+($F$58*(1+AVERAGE($D$53:$D$57))^($F285-Q$218+1))*'Total CH4 prod CO2 Inj'!AH71-'Inj sep cost'!Q71-'Inj sep cost'!AH71</f>
        <v>#NAME?</v>
      </c>
      <c r="R285" s="27" t="e">
        <f ca="1">($E$59*(1+AVERAGE($C$54:$C$58))^($F285-R$218+1))*'Total CH4 prod CO2 Inj'!Q71+($F$59*(1+AVERAGE($D$54:$D$58))^($F285-R$218+1))*'Total CH4 prod CO2 Inj'!AH71-'Inj sep cost'!Q71-'Inj sep cost'!AH71</f>
        <v>#NAME?</v>
      </c>
      <c r="S285" s="27" t="e">
        <f ca="1">($E$60*(1+AVERAGE($C$55:$C$59))^($F285-S$218+1))*'Total CH4 prod CO2 Inj'!Q71+($F$60*(1+AVERAGE($D$55:$D$59))^($F285-S$218+1))*'Total CH4 prod CO2 Inj'!AH71-'Inj sep cost'!Q71-'Inj sep cost'!QH71</f>
        <v>#NAME?</v>
      </c>
      <c r="T285" s="27" t="e">
        <f ca="1">($E$61*(1+AVERAGE($C$56:$C$60))^($F285-T$218+1))*'Total CH4 prod CO2 Inj'!Q71+($F$61*(1+AVERAGE($D$56:$D$60))^($F285-T$218+1))*'Total CH4 prod CO2 Inj'!AH71-'Inj sep cost'!Q71-'Inj sep cost'!AH71</f>
        <v>#NAME?</v>
      </c>
      <c r="U285" s="19" t="e">
        <f t="shared" ref="U285" ca="1" si="129">U73</f>
        <v>#NAME?</v>
      </c>
      <c r="V285" s="19"/>
      <c r="W285" s="19"/>
      <c r="X285" s="19"/>
    </row>
    <row r="286" spans="6:24" x14ac:dyDescent="0.45">
      <c r="F286">
        <v>68</v>
      </c>
      <c r="G286" s="27" t="e">
        <f ca="1">($E$48*(1+AVERAGE($C$44:$C$48))^($F286-G$218+1))*'Total CH4 prod CO2 Inj'!Q72+($F$48*(1+AVERAGE($D$44:$D$48))^($F286-G$218+1))*'Total CH4 prod CO2 Inj'!AH72-'Inj sep cost'!Q72-'Inj sep cost'!AH72</f>
        <v>#NAME?</v>
      </c>
      <c r="H286" s="27" t="e">
        <f ca="1">($E$49*(1+AVERAGE($C$44:$C$48))^($F286-H$218+1))*'Total CH4 prod CO2 Inj'!Q72+($F$49*(1+AVERAGE($D$44:$D$48))^($F286-H$218+1))*'Total CH4 prod CO2 Inj'!AH72-'Inj sep cost'!Q72-'Inj sep cost'!AH72</f>
        <v>#NAME?</v>
      </c>
      <c r="I286" s="27" t="e">
        <f ca="1">($E$50*(1+AVERAGE($C$45:$C$49))^($F286-I$218+1))*'Total CH4 prod CO2 Inj'!Q72+($F$50*(1+AVERAGE($D$45:$D$49))^($F286-I$218+1))*'Total CH4 prod CO2 Inj'!AH72-'Inj sep cost'!Q72-'Inj sep cost'!AH72</f>
        <v>#NAME?</v>
      </c>
      <c r="J286" s="27" t="e">
        <f ca="1">($E$51*(1+AVERAGE($C$46:$C$50))^($F286-J$218+1))*'Total CH4 prod CO2 Inj'!Q72+($F$51*(1+AVERAGE($D$46:$D$50))^($F286-J$218+1))*'Total CH4 prod CO2 Inj'!AH72-'Inj sep cost'!Q72-'Inj sep cost'!AH72</f>
        <v>#NAME?</v>
      </c>
      <c r="K286" s="27" t="e">
        <f ca="1">($E$52*(1+AVERAGE($C$47:$C$51))^($F286-K$218+1))*'Total CH4 prod CO2 Inj'!Q72+($F$52*(1+AVERAGE($D$47:$D$51))^($F286-K$218+1))*'Total CH4 prod CO2 Inj'!AH72-'Inj sep cost'!Q72-'Inj sep cost'!AH72</f>
        <v>#NAME?</v>
      </c>
      <c r="L286" s="27" t="e">
        <f ca="1">($E$53*(1+AVERAGE($C$48:$C$52))^($F286-L$218+1))*'Total CH4 prod CO2 Inj'!Q72+($F$53*(1+AVERAGE($D$48:$D$52))^($F286-L$218+1))*'Total CH4 prod CO2 Inj'!AH72-'Inj sep cost'!Q72-'Inj sep cost'!AH72</f>
        <v>#NAME?</v>
      </c>
      <c r="M286" s="27" t="e">
        <f ca="1">($E$54*(1+AVERAGE($C$49:$C$53))^($F286-M$218+1))*'Total CH4 prod CO2 Inj'!Q72+($F$54*(1+AVERAGE($D$49:$D$53))^($F286-M$218+1))*'Total CH4 prod CO2 Inj'!AH72-'Inj sep cost'!Q72-'Inj sep cost'!AH72</f>
        <v>#NAME?</v>
      </c>
      <c r="N286" s="27" t="e">
        <f ca="1">($E$55*(1+AVERAGE($C$50:$C$54))^($F286-N$218+1))*'Total CH4 prod CO2 Inj'!Q72+($F$55*(1+AVERAGE($D$50:$D$54))^($F286-N$218+1))*'Total CH4 prod CO2 Inj'!AH72-'Inj sep cost'!Q72-'Inj sep cost'!AH72</f>
        <v>#NAME?</v>
      </c>
      <c r="O286" s="27" t="e">
        <f ca="1">($E$56*(1+AVERAGE($C$51:$C$55))^($F286-O$218+1))*'Total CH4 prod CO2 Inj'!Q72+($F$56*(1+AVERAGE($D$51:$D$55))^($F286-O$218+1))*'Total CH4 prod CO2 Inj'!AH72-'Inj sep cost'!Q72-'Inj sep cost'!AH72</f>
        <v>#NAME?</v>
      </c>
      <c r="P286" s="27" t="e">
        <f ca="1">($E$57*(1+AVERAGE($C$52:$C$56))^($F286-P$218+1))*'Total CH4 prod CO2 Inj'!Q72+($F$57*(1+AVERAGE($D$52:$D$56))^($F286-P$218+1))*'Total CH4 prod CO2 Inj'!AH72-'Inj sep cost'!Q72-'Inj sep cost'!AH72</f>
        <v>#NAME?</v>
      </c>
      <c r="Q286" s="27" t="e">
        <f ca="1">($E$58*(1+AVERAGE($C$53:$C$57))^($F286-Q$218+1))*'Total CH4 prod CO2 Inj'!Q72+($F$58*(1+AVERAGE($D$53:$D$57))^($F286-Q$218+1))*'Total CH4 prod CO2 Inj'!AH72-'Inj sep cost'!Q72-'Inj sep cost'!AH72</f>
        <v>#NAME?</v>
      </c>
      <c r="R286" s="27" t="e">
        <f ca="1">($E$59*(1+AVERAGE($C$54:$C$58))^($F286-R$218+1))*'Total CH4 prod CO2 Inj'!Q72+($F$59*(1+AVERAGE($D$54:$D$58))^($F286-R$218+1))*'Total CH4 prod CO2 Inj'!AH72-'Inj sep cost'!Q72-'Inj sep cost'!AH72</f>
        <v>#NAME?</v>
      </c>
      <c r="S286" s="27" t="e">
        <f ca="1">($E$60*(1+AVERAGE($C$55:$C$59))^($F286-S$218+1))*'Total CH4 prod CO2 Inj'!Q72+($F$60*(1+AVERAGE($D$55:$D$59))^($F286-S$218+1))*'Total CH4 prod CO2 Inj'!AH72-'Inj sep cost'!Q72-'Inj sep cost'!QH72</f>
        <v>#NAME?</v>
      </c>
      <c r="T286" s="27" t="e">
        <f ca="1">($E$61*(1+AVERAGE($C$56:$C$60))^($F286-T$218+1))*'Total CH4 prod CO2 Inj'!Q72+($F$61*(1+AVERAGE($D$56:$D$60))^($F286-T$218+1))*'Total CH4 prod CO2 Inj'!AH72-'Inj sep cost'!Q72-'Inj sep cost'!AH72</f>
        <v>#NAME?</v>
      </c>
      <c r="U286" s="19" t="e">
        <f t="shared" ref="U286" ca="1" si="130">U74</f>
        <v>#NAME?</v>
      </c>
      <c r="V286" s="19"/>
      <c r="W286" s="19"/>
      <c r="X286" s="19"/>
    </row>
    <row r="287" spans="6:24" x14ac:dyDescent="0.45">
      <c r="F287">
        <v>69</v>
      </c>
      <c r="G287" s="27" t="e">
        <f ca="1">($E$48*(1+AVERAGE($C$44:$C$48))^($F287-G$218+1))*'Total CH4 prod CO2 Inj'!Q73+($F$48*(1+AVERAGE($D$44:$D$48))^($F287-G$218+1))*'Total CH4 prod CO2 Inj'!AH73-'Inj sep cost'!Q73-'Inj sep cost'!AH73</f>
        <v>#NAME?</v>
      </c>
      <c r="H287" s="27" t="e">
        <f ca="1">($E$49*(1+AVERAGE($C$44:$C$48))^($F287-H$218+1))*'Total CH4 prod CO2 Inj'!Q73+($F$49*(1+AVERAGE($D$44:$D$48))^($F287-H$218+1))*'Total CH4 prod CO2 Inj'!AH73-'Inj sep cost'!Q73-'Inj sep cost'!AH73</f>
        <v>#NAME?</v>
      </c>
      <c r="I287" s="27" t="e">
        <f ca="1">($E$50*(1+AVERAGE($C$45:$C$49))^($F287-I$218+1))*'Total CH4 prod CO2 Inj'!Q73+($F$50*(1+AVERAGE($D$45:$D$49))^($F287-I$218+1))*'Total CH4 prod CO2 Inj'!AH73-'Inj sep cost'!Q73-'Inj sep cost'!AH73</f>
        <v>#NAME?</v>
      </c>
      <c r="J287" s="27" t="e">
        <f ca="1">($E$51*(1+AVERAGE($C$46:$C$50))^($F287-J$218+1))*'Total CH4 prod CO2 Inj'!Q73+($F$51*(1+AVERAGE($D$46:$D$50))^($F287-J$218+1))*'Total CH4 prod CO2 Inj'!AH73-'Inj sep cost'!Q73-'Inj sep cost'!AH73</f>
        <v>#NAME?</v>
      </c>
      <c r="K287" s="27" t="e">
        <f ca="1">($E$52*(1+AVERAGE($C$47:$C$51))^($F287-K$218+1))*'Total CH4 prod CO2 Inj'!Q73+($F$52*(1+AVERAGE($D$47:$D$51))^($F287-K$218+1))*'Total CH4 prod CO2 Inj'!AH73-'Inj sep cost'!Q73-'Inj sep cost'!AH73</f>
        <v>#NAME?</v>
      </c>
      <c r="L287" s="27" t="e">
        <f ca="1">($E$53*(1+AVERAGE($C$48:$C$52))^($F287-L$218+1))*'Total CH4 prod CO2 Inj'!Q73+($F$53*(1+AVERAGE($D$48:$D$52))^($F287-L$218+1))*'Total CH4 prod CO2 Inj'!AH73-'Inj sep cost'!Q73-'Inj sep cost'!AH73</f>
        <v>#NAME?</v>
      </c>
      <c r="M287" s="27" t="e">
        <f ca="1">($E$54*(1+AVERAGE($C$49:$C$53))^($F287-M$218+1))*'Total CH4 prod CO2 Inj'!Q73+($F$54*(1+AVERAGE($D$49:$D$53))^($F287-M$218+1))*'Total CH4 prod CO2 Inj'!AH73-'Inj sep cost'!Q73-'Inj sep cost'!AH73</f>
        <v>#NAME?</v>
      </c>
      <c r="N287" s="27" t="e">
        <f ca="1">($E$55*(1+AVERAGE($C$50:$C$54))^($F287-N$218+1))*'Total CH4 prod CO2 Inj'!Q73+($F$55*(1+AVERAGE($D$50:$D$54))^($F287-N$218+1))*'Total CH4 prod CO2 Inj'!AH73-'Inj sep cost'!Q73-'Inj sep cost'!AH73</f>
        <v>#NAME?</v>
      </c>
      <c r="O287" s="27" t="e">
        <f ca="1">($E$56*(1+AVERAGE($C$51:$C$55))^($F287-O$218+1))*'Total CH4 prod CO2 Inj'!Q73+($F$56*(1+AVERAGE($D$51:$D$55))^($F287-O$218+1))*'Total CH4 prod CO2 Inj'!AH73-'Inj sep cost'!Q73-'Inj sep cost'!AH73</f>
        <v>#NAME?</v>
      </c>
      <c r="P287" s="27" t="e">
        <f ca="1">($E$57*(1+AVERAGE($C$52:$C$56))^($F287-P$218+1))*'Total CH4 prod CO2 Inj'!Q73+($F$57*(1+AVERAGE($D$52:$D$56))^($F287-P$218+1))*'Total CH4 prod CO2 Inj'!AH73-'Inj sep cost'!Q73-'Inj sep cost'!AH73</f>
        <v>#NAME?</v>
      </c>
      <c r="Q287" s="27" t="e">
        <f ca="1">($E$58*(1+AVERAGE($C$53:$C$57))^($F287-Q$218+1))*'Total CH4 prod CO2 Inj'!Q73+($F$58*(1+AVERAGE($D$53:$D$57))^($F287-Q$218+1))*'Total CH4 prod CO2 Inj'!AH73-'Inj sep cost'!Q73-'Inj sep cost'!AH73</f>
        <v>#NAME?</v>
      </c>
      <c r="R287" s="27" t="e">
        <f ca="1">($E$59*(1+AVERAGE($C$54:$C$58))^($F287-R$218+1))*'Total CH4 prod CO2 Inj'!Q73+($F$59*(1+AVERAGE($D$54:$D$58))^($F287-R$218+1))*'Total CH4 prod CO2 Inj'!AH73-'Inj sep cost'!Q73-'Inj sep cost'!AH73</f>
        <v>#NAME?</v>
      </c>
      <c r="S287" s="27" t="e">
        <f ca="1">($E$60*(1+AVERAGE($C$55:$C$59))^($F287-S$218+1))*'Total CH4 prod CO2 Inj'!Q73+($F$60*(1+AVERAGE($D$55:$D$59))^($F287-S$218+1))*'Total CH4 prod CO2 Inj'!AH73-'Inj sep cost'!Q73-'Inj sep cost'!QH73</f>
        <v>#NAME?</v>
      </c>
      <c r="T287" s="27" t="e">
        <f ca="1">($E$61*(1+AVERAGE($C$56:$C$60))^($F287-T$218+1))*'Total CH4 prod CO2 Inj'!Q73+($F$61*(1+AVERAGE($D$56:$D$60))^($F287-T$218+1))*'Total CH4 prod CO2 Inj'!AH73-'Inj sep cost'!Q73-'Inj sep cost'!AH73</f>
        <v>#NAME?</v>
      </c>
      <c r="U287" s="19" t="e">
        <f t="shared" ref="U287" ca="1" si="131">U75</f>
        <v>#NAME?</v>
      </c>
      <c r="V287" s="19"/>
      <c r="W287" s="19"/>
      <c r="X287" s="19"/>
    </row>
    <row r="288" spans="6:24" x14ac:dyDescent="0.45">
      <c r="F288">
        <v>70</v>
      </c>
      <c r="G288" s="27" t="e">
        <f ca="1">($E$48*(1+AVERAGE($C$44:$C$48))^($F288-G$218+1))*'Total CH4 prod CO2 Inj'!Q74+($F$48*(1+AVERAGE($D$44:$D$48))^($F288-G$218+1))*'Total CH4 prod CO2 Inj'!AH74-'Inj sep cost'!Q74-'Inj sep cost'!AH74</f>
        <v>#NAME?</v>
      </c>
      <c r="H288" s="27" t="e">
        <f ca="1">($E$49*(1+AVERAGE($C$44:$C$48))^($F288-H$218+1))*'Total CH4 prod CO2 Inj'!Q74+($F$49*(1+AVERAGE($D$44:$D$48))^($F288-H$218+1))*'Total CH4 prod CO2 Inj'!AH74-'Inj sep cost'!Q74-'Inj sep cost'!AH74</f>
        <v>#NAME?</v>
      </c>
      <c r="I288" s="27" t="e">
        <f ca="1">($E$50*(1+AVERAGE($C$45:$C$49))^($F288-I$218+1))*'Total CH4 prod CO2 Inj'!Q74+($F$50*(1+AVERAGE($D$45:$D$49))^($F288-I$218+1))*'Total CH4 prod CO2 Inj'!AH74-'Inj sep cost'!Q74-'Inj sep cost'!AH74</f>
        <v>#NAME?</v>
      </c>
      <c r="J288" s="27" t="e">
        <f ca="1">($E$51*(1+AVERAGE($C$46:$C$50))^($F288-J$218+1))*'Total CH4 prod CO2 Inj'!Q74+($F$51*(1+AVERAGE($D$46:$D$50))^($F288-J$218+1))*'Total CH4 prod CO2 Inj'!AH74-'Inj sep cost'!Q74-'Inj sep cost'!AH74</f>
        <v>#NAME?</v>
      </c>
      <c r="K288" s="27" t="e">
        <f ca="1">($E$52*(1+AVERAGE($C$47:$C$51))^($F288-K$218+1))*'Total CH4 prod CO2 Inj'!Q74+($F$52*(1+AVERAGE($D$47:$D$51))^($F288-K$218+1))*'Total CH4 prod CO2 Inj'!AH74-'Inj sep cost'!Q74-'Inj sep cost'!AH74</f>
        <v>#NAME?</v>
      </c>
      <c r="L288" s="27" t="e">
        <f ca="1">($E$53*(1+AVERAGE($C$48:$C$52))^($F288-L$218+1))*'Total CH4 prod CO2 Inj'!Q74+($F$53*(1+AVERAGE($D$48:$D$52))^($F288-L$218+1))*'Total CH4 prod CO2 Inj'!AH74-'Inj sep cost'!Q74-'Inj sep cost'!AH74</f>
        <v>#NAME?</v>
      </c>
      <c r="M288" s="27" t="e">
        <f ca="1">($E$54*(1+AVERAGE($C$49:$C$53))^($F288-M$218+1))*'Total CH4 prod CO2 Inj'!Q74+($F$54*(1+AVERAGE($D$49:$D$53))^($F288-M$218+1))*'Total CH4 prod CO2 Inj'!AH74-'Inj sep cost'!Q74-'Inj sep cost'!AH74</f>
        <v>#NAME?</v>
      </c>
      <c r="N288" s="27" t="e">
        <f ca="1">($E$55*(1+AVERAGE($C$50:$C$54))^($F288-N$218+1))*'Total CH4 prod CO2 Inj'!Q74+($F$55*(1+AVERAGE($D$50:$D$54))^($F288-N$218+1))*'Total CH4 prod CO2 Inj'!AH74-'Inj sep cost'!Q74-'Inj sep cost'!AH74</f>
        <v>#NAME?</v>
      </c>
      <c r="O288" s="27" t="e">
        <f ca="1">($E$56*(1+AVERAGE($C$51:$C$55))^($F288-O$218+1))*'Total CH4 prod CO2 Inj'!Q74+($F$56*(1+AVERAGE($D$51:$D$55))^($F288-O$218+1))*'Total CH4 prod CO2 Inj'!AH74-'Inj sep cost'!Q74-'Inj sep cost'!AH74</f>
        <v>#NAME?</v>
      </c>
      <c r="P288" s="27" t="e">
        <f ca="1">($E$57*(1+AVERAGE($C$52:$C$56))^($F288-P$218+1))*'Total CH4 prod CO2 Inj'!Q74+($F$57*(1+AVERAGE($D$52:$D$56))^($F288-P$218+1))*'Total CH4 prod CO2 Inj'!AH74-'Inj sep cost'!Q74-'Inj sep cost'!AH74</f>
        <v>#NAME?</v>
      </c>
      <c r="Q288" s="27" t="e">
        <f ca="1">($E$58*(1+AVERAGE($C$53:$C$57))^($F288-Q$218+1))*'Total CH4 prod CO2 Inj'!Q74+($F$58*(1+AVERAGE($D$53:$D$57))^($F288-Q$218+1))*'Total CH4 prod CO2 Inj'!AH74-'Inj sep cost'!Q74-'Inj sep cost'!AH74</f>
        <v>#NAME?</v>
      </c>
      <c r="R288" s="27" t="e">
        <f ca="1">($E$59*(1+AVERAGE($C$54:$C$58))^($F288-R$218+1))*'Total CH4 prod CO2 Inj'!Q74+($F$59*(1+AVERAGE($D$54:$D$58))^($F288-R$218+1))*'Total CH4 prod CO2 Inj'!AH74-'Inj sep cost'!Q74-'Inj sep cost'!AH74</f>
        <v>#NAME?</v>
      </c>
      <c r="S288" s="27" t="e">
        <f ca="1">($E$60*(1+AVERAGE($C$55:$C$59))^($F288-S$218+1))*'Total CH4 prod CO2 Inj'!Q74+($F$60*(1+AVERAGE($D$55:$D$59))^($F288-S$218+1))*'Total CH4 prod CO2 Inj'!AH74-'Inj sep cost'!Q74-'Inj sep cost'!QH74</f>
        <v>#NAME?</v>
      </c>
      <c r="T288" s="27" t="e">
        <f ca="1">($E$61*(1+AVERAGE($C$56:$C$60))^($F288-T$218+1))*'Total CH4 prod CO2 Inj'!Q74+($F$61*(1+AVERAGE($D$56:$D$60))^($F288-T$218+1))*'Total CH4 prod CO2 Inj'!AH74-'Inj sep cost'!Q74-'Inj sep cost'!AH74</f>
        <v>#NAME?</v>
      </c>
      <c r="U288" s="19" t="e">
        <f t="shared" ref="U288" ca="1" si="132">U76</f>
        <v>#NAME?</v>
      </c>
      <c r="V288" s="19"/>
      <c r="W288" s="19"/>
      <c r="X288" s="19"/>
    </row>
    <row r="289" spans="6:24" x14ac:dyDescent="0.45">
      <c r="F289">
        <v>71</v>
      </c>
      <c r="G289" s="27" t="e">
        <f ca="1">($E$48*(1+AVERAGE($C$44:$C$48))^($F289-G$218+1))*'Total CH4 prod CO2 Inj'!Q75+($F$48*(1+AVERAGE($D$44:$D$48))^($F289-G$218+1))*'Total CH4 prod CO2 Inj'!AH75-'Inj sep cost'!Q75-'Inj sep cost'!AH75</f>
        <v>#NAME?</v>
      </c>
      <c r="H289" s="27" t="e">
        <f ca="1">($E$49*(1+AVERAGE($C$44:$C$48))^($F289-H$218+1))*'Total CH4 prod CO2 Inj'!Q75+($F$49*(1+AVERAGE($D$44:$D$48))^($F289-H$218+1))*'Total CH4 prod CO2 Inj'!AH75-'Inj sep cost'!Q75-'Inj sep cost'!AH75</f>
        <v>#NAME?</v>
      </c>
      <c r="I289" s="27" t="e">
        <f ca="1">($E$50*(1+AVERAGE($C$45:$C$49))^($F289-I$218+1))*'Total CH4 prod CO2 Inj'!Q75+($F$50*(1+AVERAGE($D$45:$D$49))^($F289-I$218+1))*'Total CH4 prod CO2 Inj'!AH75-'Inj sep cost'!Q75-'Inj sep cost'!AH75</f>
        <v>#NAME?</v>
      </c>
      <c r="J289" s="27" t="e">
        <f ca="1">($E$51*(1+AVERAGE($C$46:$C$50))^($F289-J$218+1))*'Total CH4 prod CO2 Inj'!Q75+($F$51*(1+AVERAGE($D$46:$D$50))^($F289-J$218+1))*'Total CH4 prod CO2 Inj'!AH75-'Inj sep cost'!Q75-'Inj sep cost'!AH75</f>
        <v>#NAME?</v>
      </c>
      <c r="K289" s="27" t="e">
        <f ca="1">($E$52*(1+AVERAGE($C$47:$C$51))^($F289-K$218+1))*'Total CH4 prod CO2 Inj'!Q75+($F$52*(1+AVERAGE($D$47:$D$51))^($F289-K$218+1))*'Total CH4 prod CO2 Inj'!AH75-'Inj sep cost'!Q75-'Inj sep cost'!AH75</f>
        <v>#NAME?</v>
      </c>
      <c r="L289" s="27" t="e">
        <f ca="1">($E$53*(1+AVERAGE($C$48:$C$52))^($F289-L$218+1))*'Total CH4 prod CO2 Inj'!Q75+($F$53*(1+AVERAGE($D$48:$D$52))^($F289-L$218+1))*'Total CH4 prod CO2 Inj'!AH75-'Inj sep cost'!Q75-'Inj sep cost'!AH75</f>
        <v>#NAME?</v>
      </c>
      <c r="M289" s="27" t="e">
        <f ca="1">($E$54*(1+AVERAGE($C$49:$C$53))^($F289-M$218+1))*'Total CH4 prod CO2 Inj'!Q75+($F$54*(1+AVERAGE($D$49:$D$53))^($F289-M$218+1))*'Total CH4 prod CO2 Inj'!AH75-'Inj sep cost'!Q75-'Inj sep cost'!AH75</f>
        <v>#NAME?</v>
      </c>
      <c r="N289" s="27" t="e">
        <f ca="1">($E$55*(1+AVERAGE($C$50:$C$54))^($F289-N$218+1))*'Total CH4 prod CO2 Inj'!Q75+($F$55*(1+AVERAGE($D$50:$D$54))^($F289-N$218+1))*'Total CH4 prod CO2 Inj'!AH75-'Inj sep cost'!Q75-'Inj sep cost'!AH75</f>
        <v>#NAME?</v>
      </c>
      <c r="O289" s="27" t="e">
        <f ca="1">($E$56*(1+AVERAGE($C$51:$C$55))^($F289-O$218+1))*'Total CH4 prod CO2 Inj'!Q75+($F$56*(1+AVERAGE($D$51:$D$55))^($F289-O$218+1))*'Total CH4 prod CO2 Inj'!AH75-'Inj sep cost'!Q75-'Inj sep cost'!AH75</f>
        <v>#NAME?</v>
      </c>
      <c r="P289" s="27" t="e">
        <f ca="1">($E$57*(1+AVERAGE($C$52:$C$56))^($F289-P$218+1))*'Total CH4 prod CO2 Inj'!Q75+($F$57*(1+AVERAGE($D$52:$D$56))^($F289-P$218+1))*'Total CH4 prod CO2 Inj'!AH75-'Inj sep cost'!Q75-'Inj sep cost'!AH75</f>
        <v>#NAME?</v>
      </c>
      <c r="Q289" s="27" t="e">
        <f ca="1">($E$58*(1+AVERAGE($C$53:$C$57))^($F289-Q$218+1))*'Total CH4 prod CO2 Inj'!Q75+($F$58*(1+AVERAGE($D$53:$D$57))^($F289-Q$218+1))*'Total CH4 prod CO2 Inj'!AH75-'Inj sep cost'!Q75-'Inj sep cost'!AH75</f>
        <v>#NAME?</v>
      </c>
      <c r="R289" s="27" t="e">
        <f ca="1">($E$59*(1+AVERAGE($C$54:$C$58))^($F289-R$218+1))*'Total CH4 prod CO2 Inj'!Q75+($F$59*(1+AVERAGE($D$54:$D$58))^($F289-R$218+1))*'Total CH4 prod CO2 Inj'!AH75-'Inj sep cost'!Q75-'Inj sep cost'!AH75</f>
        <v>#NAME?</v>
      </c>
      <c r="S289" s="27" t="e">
        <f ca="1">($E$60*(1+AVERAGE($C$55:$C$59))^($F289-S$218+1))*'Total CH4 prod CO2 Inj'!Q75+($F$60*(1+AVERAGE($D$55:$D$59))^($F289-S$218+1))*'Total CH4 prod CO2 Inj'!AH75-'Inj sep cost'!Q75-'Inj sep cost'!QH75</f>
        <v>#NAME?</v>
      </c>
      <c r="T289" s="27" t="e">
        <f ca="1">($E$61*(1+AVERAGE($C$56:$C$60))^($F289-T$218+1))*'Total CH4 prod CO2 Inj'!Q75+($F$61*(1+AVERAGE($D$56:$D$60))^($F289-T$218+1))*'Total CH4 prod CO2 Inj'!AH75-'Inj sep cost'!Q75-'Inj sep cost'!AH75</f>
        <v>#NAME?</v>
      </c>
      <c r="U289" s="19" t="e">
        <f t="shared" ref="U289" ca="1" si="133">U77</f>
        <v>#NAME?</v>
      </c>
      <c r="V289" s="19"/>
      <c r="W289" s="19"/>
      <c r="X289" s="19"/>
    </row>
    <row r="290" spans="6:24" x14ac:dyDescent="0.45">
      <c r="F290">
        <v>72</v>
      </c>
      <c r="G290" s="27" t="e">
        <f ca="1">($E$48*(1+AVERAGE($C$44:$C$48))^($F290-G$218+1))*'Total CH4 prod CO2 Inj'!Q76+($F$48*(1+AVERAGE($D$44:$D$48))^($F290-G$218+1))*'Total CH4 prod CO2 Inj'!AH76-'Inj sep cost'!Q76-'Inj sep cost'!AH76</f>
        <v>#NAME?</v>
      </c>
      <c r="H290" s="27" t="e">
        <f ca="1">($E$49*(1+AVERAGE($C$44:$C$48))^($F290-H$218+1))*'Total CH4 prod CO2 Inj'!Q76+($F$49*(1+AVERAGE($D$44:$D$48))^($F290-H$218+1))*'Total CH4 prod CO2 Inj'!AH76-'Inj sep cost'!Q76-'Inj sep cost'!AH76</f>
        <v>#NAME?</v>
      </c>
      <c r="I290" s="27" t="e">
        <f ca="1">($E$50*(1+AVERAGE($C$45:$C$49))^($F290-I$218+1))*'Total CH4 prod CO2 Inj'!Q76+($F$50*(1+AVERAGE($D$45:$D$49))^($F290-I$218+1))*'Total CH4 prod CO2 Inj'!AH76-'Inj sep cost'!Q76-'Inj sep cost'!AH76</f>
        <v>#NAME?</v>
      </c>
      <c r="J290" s="27" t="e">
        <f ca="1">($E$51*(1+AVERAGE($C$46:$C$50))^($F290-J$218+1))*'Total CH4 prod CO2 Inj'!Q76+($F$51*(1+AVERAGE($D$46:$D$50))^($F290-J$218+1))*'Total CH4 prod CO2 Inj'!AH76-'Inj sep cost'!Q76-'Inj sep cost'!AH76</f>
        <v>#NAME?</v>
      </c>
      <c r="K290" s="27" t="e">
        <f ca="1">($E$52*(1+AVERAGE($C$47:$C$51))^($F290-K$218+1))*'Total CH4 prod CO2 Inj'!Q76+($F$52*(1+AVERAGE($D$47:$D$51))^($F290-K$218+1))*'Total CH4 prod CO2 Inj'!AH76-'Inj sep cost'!Q76-'Inj sep cost'!AH76</f>
        <v>#NAME?</v>
      </c>
      <c r="L290" s="27" t="e">
        <f ca="1">($E$53*(1+AVERAGE($C$48:$C$52))^($F290-L$218+1))*'Total CH4 prod CO2 Inj'!Q76+($F$53*(1+AVERAGE($D$48:$D$52))^($F290-L$218+1))*'Total CH4 prod CO2 Inj'!AH76-'Inj sep cost'!Q76-'Inj sep cost'!AH76</f>
        <v>#NAME?</v>
      </c>
      <c r="M290" s="27" t="e">
        <f ca="1">($E$54*(1+AVERAGE($C$49:$C$53))^($F290-M$218+1))*'Total CH4 prod CO2 Inj'!Q76+($F$54*(1+AVERAGE($D$49:$D$53))^($F290-M$218+1))*'Total CH4 prod CO2 Inj'!AH76-'Inj sep cost'!Q76-'Inj sep cost'!AH76</f>
        <v>#NAME?</v>
      </c>
      <c r="N290" s="27" t="e">
        <f ca="1">($E$55*(1+AVERAGE($C$50:$C$54))^($F290-N$218+1))*'Total CH4 prod CO2 Inj'!Q76+($F$55*(1+AVERAGE($D$50:$D$54))^($F290-N$218+1))*'Total CH4 prod CO2 Inj'!AH76-'Inj sep cost'!Q76-'Inj sep cost'!AH76</f>
        <v>#NAME?</v>
      </c>
      <c r="O290" s="27" t="e">
        <f ca="1">($E$56*(1+AVERAGE($C$51:$C$55))^($F290-O$218+1))*'Total CH4 prod CO2 Inj'!Q76+($F$56*(1+AVERAGE($D$51:$D$55))^($F290-O$218+1))*'Total CH4 prod CO2 Inj'!AH76-'Inj sep cost'!Q76-'Inj sep cost'!AH76</f>
        <v>#NAME?</v>
      </c>
      <c r="P290" s="27" t="e">
        <f ca="1">($E$57*(1+AVERAGE($C$52:$C$56))^($F290-P$218+1))*'Total CH4 prod CO2 Inj'!Q76+($F$57*(1+AVERAGE($D$52:$D$56))^($F290-P$218+1))*'Total CH4 prod CO2 Inj'!AH76-'Inj sep cost'!Q76-'Inj sep cost'!AH76</f>
        <v>#NAME?</v>
      </c>
      <c r="Q290" s="27" t="e">
        <f ca="1">($E$58*(1+AVERAGE($C$53:$C$57))^($F290-Q$218+1))*'Total CH4 prod CO2 Inj'!Q76+($F$58*(1+AVERAGE($D$53:$D$57))^($F290-Q$218+1))*'Total CH4 prod CO2 Inj'!AH76-'Inj sep cost'!Q76-'Inj sep cost'!AH76</f>
        <v>#NAME?</v>
      </c>
      <c r="R290" s="27" t="e">
        <f ca="1">($E$59*(1+AVERAGE($C$54:$C$58))^($F290-R$218+1))*'Total CH4 prod CO2 Inj'!Q76+($F$59*(1+AVERAGE($D$54:$D$58))^($F290-R$218+1))*'Total CH4 prod CO2 Inj'!AH76-'Inj sep cost'!Q76-'Inj sep cost'!AH76</f>
        <v>#NAME?</v>
      </c>
      <c r="S290" s="27" t="e">
        <f ca="1">($E$60*(1+AVERAGE($C$55:$C$59))^($F290-S$218+1))*'Total CH4 prod CO2 Inj'!Q76+($F$60*(1+AVERAGE($D$55:$D$59))^($F290-S$218+1))*'Total CH4 prod CO2 Inj'!AH76-'Inj sep cost'!Q76-'Inj sep cost'!QH76</f>
        <v>#NAME?</v>
      </c>
      <c r="T290" s="27" t="e">
        <f ca="1">($E$61*(1+AVERAGE($C$56:$C$60))^($F290-T$218+1))*'Total CH4 prod CO2 Inj'!Q76+($F$61*(1+AVERAGE($D$56:$D$60))^($F290-T$218+1))*'Total CH4 prod CO2 Inj'!AH76-'Inj sep cost'!Q76-'Inj sep cost'!AH76</f>
        <v>#NAME?</v>
      </c>
      <c r="U290" s="19" t="e">
        <f t="shared" ref="U290" ca="1" si="134">U78</f>
        <v>#NAME?</v>
      </c>
      <c r="V290" s="19"/>
      <c r="W290" s="19"/>
      <c r="X290" s="19"/>
    </row>
    <row r="291" spans="6:24" x14ac:dyDescent="0.45">
      <c r="F291">
        <v>73</v>
      </c>
      <c r="G291" s="27" t="e">
        <f ca="1">($E$48*(1+AVERAGE($C$44:$C$48))^($F291-G$218+1))*'Total CH4 prod CO2 Inj'!Q77+($F$48*(1+AVERAGE($D$44:$D$48))^($F291-G$218+1))*'Total CH4 prod CO2 Inj'!AH77-'Inj sep cost'!Q77-'Inj sep cost'!AH77</f>
        <v>#NAME?</v>
      </c>
      <c r="H291" s="27" t="e">
        <f ca="1">($E$49*(1+AVERAGE($C$44:$C$48))^($F291-H$218+1))*'Total CH4 prod CO2 Inj'!Q77+($F$49*(1+AVERAGE($D$44:$D$48))^($F291-H$218+1))*'Total CH4 prod CO2 Inj'!AH77-'Inj sep cost'!Q77-'Inj sep cost'!AH77</f>
        <v>#NAME?</v>
      </c>
      <c r="I291" s="27" t="e">
        <f ca="1">($E$50*(1+AVERAGE($C$45:$C$49))^($F291-I$218+1))*'Total CH4 prod CO2 Inj'!Q77+($F$50*(1+AVERAGE($D$45:$D$49))^($F291-I$218+1))*'Total CH4 prod CO2 Inj'!AH77-'Inj sep cost'!Q77-'Inj sep cost'!AH77</f>
        <v>#NAME?</v>
      </c>
      <c r="J291" s="27" t="e">
        <f ca="1">($E$51*(1+AVERAGE($C$46:$C$50))^($F291-J$218+1))*'Total CH4 prod CO2 Inj'!Q77+($F$51*(1+AVERAGE($D$46:$D$50))^($F291-J$218+1))*'Total CH4 prod CO2 Inj'!AH77-'Inj sep cost'!Q77-'Inj sep cost'!AH77</f>
        <v>#NAME?</v>
      </c>
      <c r="K291" s="27" t="e">
        <f ca="1">($E$52*(1+AVERAGE($C$47:$C$51))^($F291-K$218+1))*'Total CH4 prod CO2 Inj'!Q77+($F$52*(1+AVERAGE($D$47:$D$51))^($F291-K$218+1))*'Total CH4 prod CO2 Inj'!AH77-'Inj sep cost'!Q77-'Inj sep cost'!AH77</f>
        <v>#NAME?</v>
      </c>
      <c r="L291" s="27" t="e">
        <f ca="1">($E$53*(1+AVERAGE($C$48:$C$52))^($F291-L$218+1))*'Total CH4 prod CO2 Inj'!Q77+($F$53*(1+AVERAGE($D$48:$D$52))^($F291-L$218+1))*'Total CH4 prod CO2 Inj'!AH77-'Inj sep cost'!Q77-'Inj sep cost'!AH77</f>
        <v>#NAME?</v>
      </c>
      <c r="M291" s="27" t="e">
        <f ca="1">($E$54*(1+AVERAGE($C$49:$C$53))^($F291-M$218+1))*'Total CH4 prod CO2 Inj'!Q77+($F$54*(1+AVERAGE($D$49:$D$53))^($F291-M$218+1))*'Total CH4 prod CO2 Inj'!AH77-'Inj sep cost'!Q77-'Inj sep cost'!AH77</f>
        <v>#NAME?</v>
      </c>
      <c r="N291" s="27" t="e">
        <f ca="1">($E$55*(1+AVERAGE($C$50:$C$54))^($F291-N$218+1))*'Total CH4 prod CO2 Inj'!Q77+($F$55*(1+AVERAGE($D$50:$D$54))^($F291-N$218+1))*'Total CH4 prod CO2 Inj'!AH77-'Inj sep cost'!Q77-'Inj sep cost'!AH77</f>
        <v>#NAME?</v>
      </c>
      <c r="O291" s="27" t="e">
        <f ca="1">($E$56*(1+AVERAGE($C$51:$C$55))^($F291-O$218+1))*'Total CH4 prod CO2 Inj'!Q77+($F$56*(1+AVERAGE($D$51:$D$55))^($F291-O$218+1))*'Total CH4 prod CO2 Inj'!AH77-'Inj sep cost'!Q77-'Inj sep cost'!AH77</f>
        <v>#NAME?</v>
      </c>
      <c r="P291" s="27" t="e">
        <f ca="1">($E$57*(1+AVERAGE($C$52:$C$56))^($F291-P$218+1))*'Total CH4 prod CO2 Inj'!Q77+($F$57*(1+AVERAGE($D$52:$D$56))^($F291-P$218+1))*'Total CH4 prod CO2 Inj'!AH77-'Inj sep cost'!Q77-'Inj sep cost'!AH77</f>
        <v>#NAME?</v>
      </c>
      <c r="Q291" s="27" t="e">
        <f ca="1">($E$58*(1+AVERAGE($C$53:$C$57))^($F291-Q$218+1))*'Total CH4 prod CO2 Inj'!Q77+($F$58*(1+AVERAGE($D$53:$D$57))^($F291-Q$218+1))*'Total CH4 prod CO2 Inj'!AH77-'Inj sep cost'!Q77-'Inj sep cost'!AH77</f>
        <v>#NAME?</v>
      </c>
      <c r="R291" s="27" t="e">
        <f ca="1">($E$59*(1+AVERAGE($C$54:$C$58))^($F291-R$218+1))*'Total CH4 prod CO2 Inj'!Q77+($F$59*(1+AVERAGE($D$54:$D$58))^($F291-R$218+1))*'Total CH4 prod CO2 Inj'!AH77-'Inj sep cost'!Q77-'Inj sep cost'!AH77</f>
        <v>#NAME?</v>
      </c>
      <c r="S291" s="27" t="e">
        <f ca="1">($E$60*(1+AVERAGE($C$55:$C$59))^($F291-S$218+1))*'Total CH4 prod CO2 Inj'!Q77+($F$60*(1+AVERAGE($D$55:$D$59))^($F291-S$218+1))*'Total CH4 prod CO2 Inj'!AH77-'Inj sep cost'!Q77-'Inj sep cost'!QH77</f>
        <v>#NAME?</v>
      </c>
      <c r="T291" s="27" t="e">
        <f ca="1">($E$61*(1+AVERAGE($C$56:$C$60))^($F291-T$218+1))*'Total CH4 prod CO2 Inj'!Q77+($F$61*(1+AVERAGE($D$56:$D$60))^($F291-T$218+1))*'Total CH4 prod CO2 Inj'!AH77-'Inj sep cost'!Q77-'Inj sep cost'!AH77</f>
        <v>#NAME?</v>
      </c>
      <c r="U291" s="19" t="e">
        <f t="shared" ref="U291" ca="1" si="135">U79</f>
        <v>#NAME?</v>
      </c>
      <c r="V291" s="19"/>
      <c r="W291" s="19"/>
      <c r="X291" s="19"/>
    </row>
    <row r="292" spans="6:24" x14ac:dyDescent="0.45">
      <c r="F292">
        <v>74</v>
      </c>
      <c r="G292" s="27" t="e">
        <f ca="1">($E$48*(1+AVERAGE($C$44:$C$48))^($F292-G$218+1))*'Total CH4 prod CO2 Inj'!Q78+($F$48*(1+AVERAGE($D$44:$D$48))^($F292-G$218+1))*'Total CH4 prod CO2 Inj'!AH78-'Inj sep cost'!Q78-'Inj sep cost'!AH78</f>
        <v>#NAME?</v>
      </c>
      <c r="H292" s="27" t="e">
        <f ca="1">($E$49*(1+AVERAGE($C$44:$C$48))^($F292-H$218+1))*'Total CH4 prod CO2 Inj'!Q78+($F$49*(1+AVERAGE($D$44:$D$48))^($F292-H$218+1))*'Total CH4 prod CO2 Inj'!AH78-'Inj sep cost'!Q78-'Inj sep cost'!AH78</f>
        <v>#NAME?</v>
      </c>
      <c r="I292" s="27" t="e">
        <f ca="1">($E$50*(1+AVERAGE($C$45:$C$49))^($F292-I$218+1))*'Total CH4 prod CO2 Inj'!Q78+($F$50*(1+AVERAGE($D$45:$D$49))^($F292-I$218+1))*'Total CH4 prod CO2 Inj'!AH78-'Inj sep cost'!Q78-'Inj sep cost'!AH78</f>
        <v>#NAME?</v>
      </c>
      <c r="J292" s="27" t="e">
        <f ca="1">($E$51*(1+AVERAGE($C$46:$C$50))^($F292-J$218+1))*'Total CH4 prod CO2 Inj'!Q78+($F$51*(1+AVERAGE($D$46:$D$50))^($F292-J$218+1))*'Total CH4 prod CO2 Inj'!AH78-'Inj sep cost'!Q78-'Inj sep cost'!AH78</f>
        <v>#NAME?</v>
      </c>
      <c r="K292" s="27" t="e">
        <f ca="1">($E$52*(1+AVERAGE($C$47:$C$51))^($F292-K$218+1))*'Total CH4 prod CO2 Inj'!Q78+($F$52*(1+AVERAGE($D$47:$D$51))^($F292-K$218+1))*'Total CH4 prod CO2 Inj'!AH78-'Inj sep cost'!Q78-'Inj sep cost'!AH78</f>
        <v>#NAME?</v>
      </c>
      <c r="L292" s="27" t="e">
        <f ca="1">($E$53*(1+AVERAGE($C$48:$C$52))^($F292-L$218+1))*'Total CH4 prod CO2 Inj'!Q78+($F$53*(1+AVERAGE($D$48:$D$52))^($F292-L$218+1))*'Total CH4 prod CO2 Inj'!AH78-'Inj sep cost'!Q78-'Inj sep cost'!AH78</f>
        <v>#NAME?</v>
      </c>
      <c r="M292" s="27" t="e">
        <f ca="1">($E$54*(1+AVERAGE($C$49:$C$53))^($F292-M$218+1))*'Total CH4 prod CO2 Inj'!Q78+($F$54*(1+AVERAGE($D$49:$D$53))^($F292-M$218+1))*'Total CH4 prod CO2 Inj'!AH78-'Inj sep cost'!Q78-'Inj sep cost'!AH78</f>
        <v>#NAME?</v>
      </c>
      <c r="N292" s="27" t="e">
        <f ca="1">($E$55*(1+AVERAGE($C$50:$C$54))^($F292-N$218+1))*'Total CH4 prod CO2 Inj'!Q78+($F$55*(1+AVERAGE($D$50:$D$54))^($F292-N$218+1))*'Total CH4 prod CO2 Inj'!AH78-'Inj sep cost'!Q78-'Inj sep cost'!AH78</f>
        <v>#NAME?</v>
      </c>
      <c r="O292" s="27" t="e">
        <f ca="1">($E$56*(1+AVERAGE($C$51:$C$55))^($F292-O$218+1))*'Total CH4 prod CO2 Inj'!Q78+($F$56*(1+AVERAGE($D$51:$D$55))^($F292-O$218+1))*'Total CH4 prod CO2 Inj'!AH78-'Inj sep cost'!Q78-'Inj sep cost'!AH78</f>
        <v>#NAME?</v>
      </c>
      <c r="P292" s="27" t="e">
        <f ca="1">($E$57*(1+AVERAGE($C$52:$C$56))^($F292-P$218+1))*'Total CH4 prod CO2 Inj'!Q78+($F$57*(1+AVERAGE($D$52:$D$56))^($F292-P$218+1))*'Total CH4 prod CO2 Inj'!AH78-'Inj sep cost'!Q78-'Inj sep cost'!AH78</f>
        <v>#NAME?</v>
      </c>
      <c r="Q292" s="27" t="e">
        <f ca="1">($E$58*(1+AVERAGE($C$53:$C$57))^($F292-Q$218+1))*'Total CH4 prod CO2 Inj'!Q78+($F$58*(1+AVERAGE($D$53:$D$57))^($F292-Q$218+1))*'Total CH4 prod CO2 Inj'!AH78-'Inj sep cost'!Q78-'Inj sep cost'!AH78</f>
        <v>#NAME?</v>
      </c>
      <c r="R292" s="27" t="e">
        <f ca="1">($E$59*(1+AVERAGE($C$54:$C$58))^($F292-R$218+1))*'Total CH4 prod CO2 Inj'!Q78+($F$59*(1+AVERAGE($D$54:$D$58))^($F292-R$218+1))*'Total CH4 prod CO2 Inj'!AH78-'Inj sep cost'!Q78-'Inj sep cost'!AH78</f>
        <v>#NAME?</v>
      </c>
      <c r="S292" s="27" t="e">
        <f ca="1">($E$60*(1+AVERAGE($C$55:$C$59))^($F292-S$218+1))*'Total CH4 prod CO2 Inj'!Q78+($F$60*(1+AVERAGE($D$55:$D$59))^($F292-S$218+1))*'Total CH4 prod CO2 Inj'!AH78-'Inj sep cost'!Q78-'Inj sep cost'!QH78</f>
        <v>#NAME?</v>
      </c>
      <c r="T292" s="27" t="e">
        <f ca="1">($E$61*(1+AVERAGE($C$56:$C$60))^($F292-T$218+1))*'Total CH4 prod CO2 Inj'!Q78+($F$61*(1+AVERAGE($D$56:$D$60))^($F292-T$218+1))*'Total CH4 prod CO2 Inj'!AH78-'Inj sep cost'!Q78-'Inj sep cost'!AH78</f>
        <v>#NAME?</v>
      </c>
      <c r="U292" s="19" t="e">
        <f t="shared" ref="U292" ca="1" si="136">U80</f>
        <v>#NAME?</v>
      </c>
      <c r="V292" s="19"/>
      <c r="W292" s="19"/>
      <c r="X292" s="19"/>
    </row>
    <row r="293" spans="6:24" x14ac:dyDescent="0.45">
      <c r="F293">
        <v>75</v>
      </c>
      <c r="G293" s="27" t="e">
        <f ca="1">($E$48*(1+AVERAGE($C$44:$C$48))^($F293-G$218+1))*'Total CH4 prod CO2 Inj'!Q79+($F$48*(1+AVERAGE($D$44:$D$48))^($F293-G$218+1))*'Total CH4 prod CO2 Inj'!AH79-'Inj sep cost'!Q79-'Inj sep cost'!AH79</f>
        <v>#NAME?</v>
      </c>
      <c r="H293" s="27" t="e">
        <f ca="1">($E$49*(1+AVERAGE($C$44:$C$48))^($F293-H$218+1))*'Total CH4 prod CO2 Inj'!Q79+($F$49*(1+AVERAGE($D$44:$D$48))^($F293-H$218+1))*'Total CH4 prod CO2 Inj'!AH79-'Inj sep cost'!Q79-'Inj sep cost'!AH79</f>
        <v>#NAME?</v>
      </c>
      <c r="I293" s="27" t="e">
        <f ca="1">($E$50*(1+AVERAGE($C$45:$C$49))^($F293-I$218+1))*'Total CH4 prod CO2 Inj'!Q79+($F$50*(1+AVERAGE($D$45:$D$49))^($F293-I$218+1))*'Total CH4 prod CO2 Inj'!AH79-'Inj sep cost'!Q79-'Inj sep cost'!AH79</f>
        <v>#NAME?</v>
      </c>
      <c r="J293" s="27" t="e">
        <f ca="1">($E$51*(1+AVERAGE($C$46:$C$50))^($F293-J$218+1))*'Total CH4 prod CO2 Inj'!Q79+($F$51*(1+AVERAGE($D$46:$D$50))^($F293-J$218+1))*'Total CH4 prod CO2 Inj'!AH79-'Inj sep cost'!Q79-'Inj sep cost'!AH79</f>
        <v>#NAME?</v>
      </c>
      <c r="K293" s="27" t="e">
        <f ca="1">($E$52*(1+AVERAGE($C$47:$C$51))^($F293-K$218+1))*'Total CH4 prod CO2 Inj'!Q79+($F$52*(1+AVERAGE($D$47:$D$51))^($F293-K$218+1))*'Total CH4 prod CO2 Inj'!AH79-'Inj sep cost'!Q79-'Inj sep cost'!AH79</f>
        <v>#NAME?</v>
      </c>
      <c r="L293" s="27" t="e">
        <f ca="1">($E$53*(1+AVERAGE($C$48:$C$52))^($F293-L$218+1))*'Total CH4 prod CO2 Inj'!Q79+($F$53*(1+AVERAGE($D$48:$D$52))^($F293-L$218+1))*'Total CH4 prod CO2 Inj'!AH79-'Inj sep cost'!Q79-'Inj sep cost'!AH79</f>
        <v>#NAME?</v>
      </c>
      <c r="M293" s="27" t="e">
        <f ca="1">($E$54*(1+AVERAGE($C$49:$C$53))^($F293-M$218+1))*'Total CH4 prod CO2 Inj'!Q79+($F$54*(1+AVERAGE($D$49:$D$53))^($F293-M$218+1))*'Total CH4 prod CO2 Inj'!AH79-'Inj sep cost'!Q79-'Inj sep cost'!AH79</f>
        <v>#NAME?</v>
      </c>
      <c r="N293" s="27" t="e">
        <f ca="1">($E$55*(1+AVERAGE($C$50:$C$54))^($F293-N$218+1))*'Total CH4 prod CO2 Inj'!Q79+($F$55*(1+AVERAGE($D$50:$D$54))^($F293-N$218+1))*'Total CH4 prod CO2 Inj'!AH79-'Inj sep cost'!Q79-'Inj sep cost'!AH79</f>
        <v>#NAME?</v>
      </c>
      <c r="O293" s="27" t="e">
        <f ca="1">($E$56*(1+AVERAGE($C$51:$C$55))^($F293-O$218+1))*'Total CH4 prod CO2 Inj'!Q79+($F$56*(1+AVERAGE($D$51:$D$55))^($F293-O$218+1))*'Total CH4 prod CO2 Inj'!AH79-'Inj sep cost'!Q79-'Inj sep cost'!AH79</f>
        <v>#NAME?</v>
      </c>
      <c r="P293" s="27" t="e">
        <f ca="1">($E$57*(1+AVERAGE($C$52:$C$56))^($F293-P$218+1))*'Total CH4 prod CO2 Inj'!Q79+($F$57*(1+AVERAGE($D$52:$D$56))^($F293-P$218+1))*'Total CH4 prod CO2 Inj'!AH79-'Inj sep cost'!Q79-'Inj sep cost'!AH79</f>
        <v>#NAME?</v>
      </c>
      <c r="Q293" s="27" t="e">
        <f ca="1">($E$58*(1+AVERAGE($C$53:$C$57))^($F293-Q$218+1))*'Total CH4 prod CO2 Inj'!Q79+($F$58*(1+AVERAGE($D$53:$D$57))^($F293-Q$218+1))*'Total CH4 prod CO2 Inj'!AH79-'Inj sep cost'!Q79-'Inj sep cost'!AH79</f>
        <v>#NAME?</v>
      </c>
      <c r="R293" s="27" t="e">
        <f ca="1">($E$59*(1+AVERAGE($C$54:$C$58))^($F293-R$218+1))*'Total CH4 prod CO2 Inj'!Q79+($F$59*(1+AVERAGE($D$54:$D$58))^($F293-R$218+1))*'Total CH4 prod CO2 Inj'!AH79-'Inj sep cost'!Q79-'Inj sep cost'!AH79</f>
        <v>#NAME?</v>
      </c>
      <c r="S293" s="27" t="e">
        <f ca="1">($E$60*(1+AVERAGE($C$55:$C$59))^($F293-S$218+1))*'Total CH4 prod CO2 Inj'!Q79+($F$60*(1+AVERAGE($D$55:$D$59))^($F293-S$218+1))*'Total CH4 prod CO2 Inj'!AH79-'Inj sep cost'!Q79-'Inj sep cost'!QH79</f>
        <v>#NAME?</v>
      </c>
      <c r="T293" s="27" t="e">
        <f ca="1">($E$61*(1+AVERAGE($C$56:$C$60))^($F293-T$218+1))*'Total CH4 prod CO2 Inj'!Q79+($F$61*(1+AVERAGE($D$56:$D$60))^($F293-T$218+1))*'Total CH4 prod CO2 Inj'!AH79-'Inj sep cost'!Q79-'Inj sep cost'!AH79</f>
        <v>#NAME?</v>
      </c>
      <c r="U293" s="19" t="e">
        <f t="shared" ref="U293" ca="1" si="137">U81</f>
        <v>#NAME?</v>
      </c>
      <c r="V293" s="19"/>
      <c r="W293" s="19"/>
      <c r="X293" s="19"/>
    </row>
    <row r="294" spans="6:24" x14ac:dyDescent="0.45">
      <c r="F294">
        <v>76</v>
      </c>
      <c r="G294" s="27" t="e">
        <f ca="1">($E$48*(1+AVERAGE($C$44:$C$48))^($F294-G$218+1))*'Total CH4 prod CO2 Inj'!Q80+($F$48*(1+AVERAGE($D$44:$D$48))^($F294-G$218+1))*'Total CH4 prod CO2 Inj'!AH80-'Inj sep cost'!Q80-'Inj sep cost'!AH80</f>
        <v>#NAME?</v>
      </c>
      <c r="H294" s="27" t="e">
        <f ca="1">($E$49*(1+AVERAGE($C$44:$C$48))^($F294-H$218+1))*'Total CH4 prod CO2 Inj'!Q80+($F$49*(1+AVERAGE($D$44:$D$48))^($F294-H$218+1))*'Total CH4 prod CO2 Inj'!AH80-'Inj sep cost'!Q80-'Inj sep cost'!AH80</f>
        <v>#NAME?</v>
      </c>
      <c r="I294" s="27" t="e">
        <f ca="1">($E$50*(1+AVERAGE($C$45:$C$49))^($F294-I$218+1))*'Total CH4 prod CO2 Inj'!Q80+($F$50*(1+AVERAGE($D$45:$D$49))^($F294-I$218+1))*'Total CH4 prod CO2 Inj'!AH80-'Inj sep cost'!Q80-'Inj sep cost'!AH80</f>
        <v>#NAME?</v>
      </c>
      <c r="J294" s="27" t="e">
        <f ca="1">($E$51*(1+AVERAGE($C$46:$C$50))^($F294-J$218+1))*'Total CH4 prod CO2 Inj'!Q80+($F$51*(1+AVERAGE($D$46:$D$50))^($F294-J$218+1))*'Total CH4 prod CO2 Inj'!AH80-'Inj sep cost'!Q80-'Inj sep cost'!AH80</f>
        <v>#NAME?</v>
      </c>
      <c r="K294" s="27" t="e">
        <f ca="1">($E$52*(1+AVERAGE($C$47:$C$51))^($F294-K$218+1))*'Total CH4 prod CO2 Inj'!Q80+($F$52*(1+AVERAGE($D$47:$D$51))^($F294-K$218+1))*'Total CH4 prod CO2 Inj'!AH80-'Inj sep cost'!Q80-'Inj sep cost'!AH80</f>
        <v>#NAME?</v>
      </c>
      <c r="L294" s="27" t="e">
        <f ca="1">($E$53*(1+AVERAGE($C$48:$C$52))^($F294-L$218+1))*'Total CH4 prod CO2 Inj'!Q80+($F$53*(1+AVERAGE($D$48:$D$52))^($F294-L$218+1))*'Total CH4 prod CO2 Inj'!AH80-'Inj sep cost'!Q80-'Inj sep cost'!AH80</f>
        <v>#NAME?</v>
      </c>
      <c r="M294" s="27" t="e">
        <f ca="1">($E$54*(1+AVERAGE($C$49:$C$53))^($F294-M$218+1))*'Total CH4 prod CO2 Inj'!Q80+($F$54*(1+AVERAGE($D$49:$D$53))^($F294-M$218+1))*'Total CH4 prod CO2 Inj'!AH80-'Inj sep cost'!Q80-'Inj sep cost'!AH80</f>
        <v>#NAME?</v>
      </c>
      <c r="N294" s="27" t="e">
        <f ca="1">($E$55*(1+AVERAGE($C$50:$C$54))^($F294-N$218+1))*'Total CH4 prod CO2 Inj'!Q80+($F$55*(1+AVERAGE($D$50:$D$54))^($F294-N$218+1))*'Total CH4 prod CO2 Inj'!AH80-'Inj sep cost'!Q80-'Inj sep cost'!AH80</f>
        <v>#NAME?</v>
      </c>
      <c r="O294" s="27" t="e">
        <f ca="1">($E$56*(1+AVERAGE($C$51:$C$55))^($F294-O$218+1))*'Total CH4 prod CO2 Inj'!Q80+($F$56*(1+AVERAGE($D$51:$D$55))^($F294-O$218+1))*'Total CH4 prod CO2 Inj'!AH80-'Inj sep cost'!Q80-'Inj sep cost'!AH80</f>
        <v>#NAME?</v>
      </c>
      <c r="P294" s="27" t="e">
        <f ca="1">($E$57*(1+AVERAGE($C$52:$C$56))^($F294-P$218+1))*'Total CH4 prod CO2 Inj'!Q80+($F$57*(1+AVERAGE($D$52:$D$56))^($F294-P$218+1))*'Total CH4 prod CO2 Inj'!AH80-'Inj sep cost'!Q80-'Inj sep cost'!AH80</f>
        <v>#NAME?</v>
      </c>
      <c r="Q294" s="27" t="e">
        <f ca="1">($E$58*(1+AVERAGE($C$53:$C$57))^($F294-Q$218+1))*'Total CH4 prod CO2 Inj'!Q80+($F$58*(1+AVERAGE($D$53:$D$57))^($F294-Q$218+1))*'Total CH4 prod CO2 Inj'!AH80-'Inj sep cost'!Q80-'Inj sep cost'!AH80</f>
        <v>#NAME?</v>
      </c>
      <c r="R294" s="27" t="e">
        <f ca="1">($E$59*(1+AVERAGE($C$54:$C$58))^($F294-R$218+1))*'Total CH4 prod CO2 Inj'!Q80+($F$59*(1+AVERAGE($D$54:$D$58))^($F294-R$218+1))*'Total CH4 prod CO2 Inj'!AH80-'Inj sep cost'!Q80-'Inj sep cost'!AH80</f>
        <v>#NAME?</v>
      </c>
      <c r="S294" s="27" t="e">
        <f ca="1">($E$60*(1+AVERAGE($C$55:$C$59))^($F294-S$218+1))*'Total CH4 prod CO2 Inj'!Q80+($F$60*(1+AVERAGE($D$55:$D$59))^($F294-S$218+1))*'Total CH4 prod CO2 Inj'!AH80-'Inj sep cost'!Q80-'Inj sep cost'!QH80</f>
        <v>#NAME?</v>
      </c>
      <c r="T294" s="27" t="e">
        <f ca="1">($E$61*(1+AVERAGE($C$56:$C$60))^($F294-T$218+1))*'Total CH4 prod CO2 Inj'!Q80+($F$61*(1+AVERAGE($D$56:$D$60))^($F294-T$218+1))*'Total CH4 prod CO2 Inj'!AH80-'Inj sep cost'!Q80-'Inj sep cost'!AH80</f>
        <v>#NAME?</v>
      </c>
      <c r="U294" s="19" t="e">
        <f t="shared" ref="U294" ca="1" si="138">U82</f>
        <v>#NAME?</v>
      </c>
      <c r="V294" s="19"/>
      <c r="W294" s="19"/>
      <c r="X294" s="19"/>
    </row>
    <row r="295" spans="6:24" x14ac:dyDescent="0.45">
      <c r="F295">
        <v>77</v>
      </c>
      <c r="G295" s="27" t="e">
        <f ca="1">($E$48*(1+AVERAGE($C$44:$C$48))^($F295-G$218+1))*'Total CH4 prod CO2 Inj'!Q81+($F$48*(1+AVERAGE($D$44:$D$48))^($F295-G$218+1))*'Total CH4 prod CO2 Inj'!AH81-'Inj sep cost'!Q81-'Inj sep cost'!AH81</f>
        <v>#NAME?</v>
      </c>
      <c r="H295" s="27" t="e">
        <f ca="1">($E$49*(1+AVERAGE($C$44:$C$48))^($F295-H$218+1))*'Total CH4 prod CO2 Inj'!Q81+($F$49*(1+AVERAGE($D$44:$D$48))^($F295-H$218+1))*'Total CH4 prod CO2 Inj'!AH81-'Inj sep cost'!Q81-'Inj sep cost'!AH81</f>
        <v>#NAME?</v>
      </c>
      <c r="I295" s="27" t="e">
        <f ca="1">($E$50*(1+AVERAGE($C$45:$C$49))^($F295-I$218+1))*'Total CH4 prod CO2 Inj'!Q81+($F$50*(1+AVERAGE($D$45:$D$49))^($F295-I$218+1))*'Total CH4 prod CO2 Inj'!AH81-'Inj sep cost'!Q81-'Inj sep cost'!AH81</f>
        <v>#NAME?</v>
      </c>
      <c r="J295" s="27" t="e">
        <f ca="1">($E$51*(1+AVERAGE($C$46:$C$50))^($F295-J$218+1))*'Total CH4 prod CO2 Inj'!Q81+($F$51*(1+AVERAGE($D$46:$D$50))^($F295-J$218+1))*'Total CH4 prod CO2 Inj'!AH81-'Inj sep cost'!Q81-'Inj sep cost'!AH81</f>
        <v>#NAME?</v>
      </c>
      <c r="K295" s="27" t="e">
        <f ca="1">($E$52*(1+AVERAGE($C$47:$C$51))^($F295-K$218+1))*'Total CH4 prod CO2 Inj'!Q81+($F$52*(1+AVERAGE($D$47:$D$51))^($F295-K$218+1))*'Total CH4 prod CO2 Inj'!AH81-'Inj sep cost'!Q81-'Inj sep cost'!AH81</f>
        <v>#NAME?</v>
      </c>
      <c r="L295" s="27" t="e">
        <f ca="1">($E$53*(1+AVERAGE($C$48:$C$52))^($F295-L$218+1))*'Total CH4 prod CO2 Inj'!Q81+($F$53*(1+AVERAGE($D$48:$D$52))^($F295-L$218+1))*'Total CH4 prod CO2 Inj'!AH81-'Inj sep cost'!Q81-'Inj sep cost'!AH81</f>
        <v>#NAME?</v>
      </c>
      <c r="M295" s="27" t="e">
        <f ca="1">($E$54*(1+AVERAGE($C$49:$C$53))^($F295-M$218+1))*'Total CH4 prod CO2 Inj'!Q81+($F$54*(1+AVERAGE($D$49:$D$53))^($F295-M$218+1))*'Total CH4 prod CO2 Inj'!AH81-'Inj sep cost'!Q81-'Inj sep cost'!AH81</f>
        <v>#NAME?</v>
      </c>
      <c r="N295" s="27" t="e">
        <f ca="1">($E$55*(1+AVERAGE($C$50:$C$54))^($F295-N$218+1))*'Total CH4 prod CO2 Inj'!Q81+($F$55*(1+AVERAGE($D$50:$D$54))^($F295-N$218+1))*'Total CH4 prod CO2 Inj'!AH81-'Inj sep cost'!Q81-'Inj sep cost'!AH81</f>
        <v>#NAME?</v>
      </c>
      <c r="O295" s="27" t="e">
        <f ca="1">($E$56*(1+AVERAGE($C$51:$C$55))^($F295-O$218+1))*'Total CH4 prod CO2 Inj'!Q81+($F$56*(1+AVERAGE($D$51:$D$55))^($F295-O$218+1))*'Total CH4 prod CO2 Inj'!AH81-'Inj sep cost'!Q81-'Inj sep cost'!AH81</f>
        <v>#NAME?</v>
      </c>
      <c r="P295" s="27" t="e">
        <f ca="1">($E$57*(1+AVERAGE($C$52:$C$56))^($F295-P$218+1))*'Total CH4 prod CO2 Inj'!Q81+($F$57*(1+AVERAGE($D$52:$D$56))^($F295-P$218+1))*'Total CH4 prod CO2 Inj'!AH81-'Inj sep cost'!Q81-'Inj sep cost'!AH81</f>
        <v>#NAME?</v>
      </c>
      <c r="Q295" s="27" t="e">
        <f ca="1">($E$58*(1+AVERAGE($C$53:$C$57))^($F295-Q$218+1))*'Total CH4 prod CO2 Inj'!Q81+($F$58*(1+AVERAGE($D$53:$D$57))^($F295-Q$218+1))*'Total CH4 prod CO2 Inj'!AH81-'Inj sep cost'!Q81-'Inj sep cost'!AH81</f>
        <v>#NAME?</v>
      </c>
      <c r="R295" s="27" t="e">
        <f ca="1">($E$59*(1+AVERAGE($C$54:$C$58))^($F295-R$218+1))*'Total CH4 prod CO2 Inj'!Q81+($F$59*(1+AVERAGE($D$54:$D$58))^($F295-R$218+1))*'Total CH4 prod CO2 Inj'!AH81-'Inj sep cost'!Q81-'Inj sep cost'!AH81</f>
        <v>#NAME?</v>
      </c>
      <c r="S295" s="27" t="e">
        <f ca="1">($E$60*(1+AVERAGE($C$55:$C$59))^($F295-S$218+1))*'Total CH4 prod CO2 Inj'!Q81+($F$60*(1+AVERAGE($D$55:$D$59))^($F295-S$218+1))*'Total CH4 prod CO2 Inj'!AH81-'Inj sep cost'!Q81-'Inj sep cost'!QH81</f>
        <v>#NAME?</v>
      </c>
      <c r="T295" s="27" t="e">
        <f ca="1">($E$61*(1+AVERAGE($C$56:$C$60))^($F295-T$218+1))*'Total CH4 prod CO2 Inj'!Q81+($F$61*(1+AVERAGE($D$56:$D$60))^($F295-T$218+1))*'Total CH4 prod CO2 Inj'!AH81-'Inj sep cost'!Q81-'Inj sep cost'!AH81</f>
        <v>#NAME?</v>
      </c>
      <c r="U295" s="19" t="e">
        <f t="shared" ref="U295" ca="1" si="139">U83</f>
        <v>#NAME?</v>
      </c>
      <c r="V295" s="19"/>
      <c r="W295" s="19"/>
      <c r="X295" s="19"/>
    </row>
    <row r="296" spans="6:24" x14ac:dyDescent="0.45">
      <c r="F296">
        <v>78</v>
      </c>
      <c r="G296" s="27" t="e">
        <f ca="1">($E$48*(1+AVERAGE($C$44:$C$48))^($F296-G$218+1))*'Total CH4 prod CO2 Inj'!Q82+($F$48*(1+AVERAGE($D$44:$D$48))^($F296-G$218+1))*'Total CH4 prod CO2 Inj'!AH82-'Inj sep cost'!Q82-'Inj sep cost'!AH82</f>
        <v>#NAME?</v>
      </c>
      <c r="H296" s="27" t="e">
        <f ca="1">($E$49*(1+AVERAGE($C$44:$C$48))^($F296-H$218+1))*'Total CH4 prod CO2 Inj'!Q82+($F$49*(1+AVERAGE($D$44:$D$48))^($F296-H$218+1))*'Total CH4 prod CO2 Inj'!AH82-'Inj sep cost'!Q82-'Inj sep cost'!AH82</f>
        <v>#NAME?</v>
      </c>
      <c r="I296" s="27" t="e">
        <f ca="1">($E$50*(1+AVERAGE($C$45:$C$49))^($F296-I$218+1))*'Total CH4 prod CO2 Inj'!Q82+($F$50*(1+AVERAGE($D$45:$D$49))^($F296-I$218+1))*'Total CH4 prod CO2 Inj'!AH82-'Inj sep cost'!Q82-'Inj sep cost'!AH82</f>
        <v>#NAME?</v>
      </c>
      <c r="J296" s="27" t="e">
        <f ca="1">($E$51*(1+AVERAGE($C$46:$C$50))^($F296-J$218+1))*'Total CH4 prod CO2 Inj'!Q82+($F$51*(1+AVERAGE($D$46:$D$50))^($F296-J$218+1))*'Total CH4 prod CO2 Inj'!AH82-'Inj sep cost'!Q82-'Inj sep cost'!AH82</f>
        <v>#NAME?</v>
      </c>
      <c r="K296" s="27" t="e">
        <f ca="1">($E$52*(1+AVERAGE($C$47:$C$51))^($F296-K$218+1))*'Total CH4 prod CO2 Inj'!Q82+($F$52*(1+AVERAGE($D$47:$D$51))^($F296-K$218+1))*'Total CH4 prod CO2 Inj'!AH82-'Inj sep cost'!Q82-'Inj sep cost'!AH82</f>
        <v>#NAME?</v>
      </c>
      <c r="L296" s="27" t="e">
        <f ca="1">($E$53*(1+AVERAGE($C$48:$C$52))^($F296-L$218+1))*'Total CH4 prod CO2 Inj'!Q82+($F$53*(1+AVERAGE($D$48:$D$52))^($F296-L$218+1))*'Total CH4 prod CO2 Inj'!AH82-'Inj sep cost'!Q82-'Inj sep cost'!AH82</f>
        <v>#NAME?</v>
      </c>
      <c r="M296" s="27" t="e">
        <f ca="1">($E$54*(1+AVERAGE($C$49:$C$53))^($F296-M$218+1))*'Total CH4 prod CO2 Inj'!Q82+($F$54*(1+AVERAGE($D$49:$D$53))^($F296-M$218+1))*'Total CH4 prod CO2 Inj'!AH82-'Inj sep cost'!Q82-'Inj sep cost'!AH82</f>
        <v>#NAME?</v>
      </c>
      <c r="N296" s="27" t="e">
        <f ca="1">($E$55*(1+AVERAGE($C$50:$C$54))^($F296-N$218+1))*'Total CH4 prod CO2 Inj'!Q82+($F$55*(1+AVERAGE($D$50:$D$54))^($F296-N$218+1))*'Total CH4 prod CO2 Inj'!AH82-'Inj sep cost'!Q82-'Inj sep cost'!AH82</f>
        <v>#NAME?</v>
      </c>
      <c r="O296" s="27" t="e">
        <f ca="1">($E$56*(1+AVERAGE($C$51:$C$55))^($F296-O$218+1))*'Total CH4 prod CO2 Inj'!Q82+($F$56*(1+AVERAGE($D$51:$D$55))^($F296-O$218+1))*'Total CH4 prod CO2 Inj'!AH82-'Inj sep cost'!Q82-'Inj sep cost'!AH82</f>
        <v>#NAME?</v>
      </c>
      <c r="P296" s="27" t="e">
        <f ca="1">($E$57*(1+AVERAGE($C$52:$C$56))^($F296-P$218+1))*'Total CH4 prod CO2 Inj'!Q82+($F$57*(1+AVERAGE($D$52:$D$56))^($F296-P$218+1))*'Total CH4 prod CO2 Inj'!AH82-'Inj sep cost'!Q82-'Inj sep cost'!AH82</f>
        <v>#NAME?</v>
      </c>
      <c r="Q296" s="27" t="e">
        <f ca="1">($E$58*(1+AVERAGE($C$53:$C$57))^($F296-Q$218+1))*'Total CH4 prod CO2 Inj'!Q82+($F$58*(1+AVERAGE($D$53:$D$57))^($F296-Q$218+1))*'Total CH4 prod CO2 Inj'!AH82-'Inj sep cost'!Q82-'Inj sep cost'!AH82</f>
        <v>#NAME?</v>
      </c>
      <c r="R296" s="27" t="e">
        <f ca="1">($E$59*(1+AVERAGE($C$54:$C$58))^($F296-R$218+1))*'Total CH4 prod CO2 Inj'!Q82+($F$59*(1+AVERAGE($D$54:$D$58))^($F296-R$218+1))*'Total CH4 prod CO2 Inj'!AH82-'Inj sep cost'!Q82-'Inj sep cost'!AH82</f>
        <v>#NAME?</v>
      </c>
      <c r="S296" s="27" t="e">
        <f ca="1">($E$60*(1+AVERAGE($C$55:$C$59))^($F296-S$218+1))*'Total CH4 prod CO2 Inj'!Q82+($F$60*(1+AVERAGE($D$55:$D$59))^($F296-S$218+1))*'Total CH4 prod CO2 Inj'!AH82-'Inj sep cost'!Q82-'Inj sep cost'!QH82</f>
        <v>#NAME?</v>
      </c>
      <c r="T296" s="27" t="e">
        <f ca="1">($E$61*(1+AVERAGE($C$56:$C$60))^($F296-T$218+1))*'Total CH4 prod CO2 Inj'!Q82+($F$61*(1+AVERAGE($D$56:$D$60))^($F296-T$218+1))*'Total CH4 prod CO2 Inj'!AH82-'Inj sep cost'!Q82-'Inj sep cost'!AH82</f>
        <v>#NAME?</v>
      </c>
      <c r="U296" s="19" t="e">
        <f t="shared" ref="U296" ca="1" si="140">U84</f>
        <v>#NAME?</v>
      </c>
      <c r="V296" s="19"/>
      <c r="W296" s="19"/>
      <c r="X296" s="19"/>
    </row>
    <row r="297" spans="6:24" x14ac:dyDescent="0.45">
      <c r="F297">
        <v>79</v>
      </c>
      <c r="G297" s="27" t="e">
        <f ca="1">($E$48*(1+AVERAGE($C$44:$C$48))^($F297-G$218+1))*'Total CH4 prod CO2 Inj'!Q83+($F$48*(1+AVERAGE($D$44:$D$48))^($F297-G$218+1))*'Total CH4 prod CO2 Inj'!AH83-'Inj sep cost'!Q83-'Inj sep cost'!AH83</f>
        <v>#NAME?</v>
      </c>
      <c r="H297" s="27" t="e">
        <f ca="1">($E$49*(1+AVERAGE($C$44:$C$48))^($F297-H$218+1))*'Total CH4 prod CO2 Inj'!Q83+($F$49*(1+AVERAGE($D$44:$D$48))^($F297-H$218+1))*'Total CH4 prod CO2 Inj'!AH83-'Inj sep cost'!Q83-'Inj sep cost'!AH83</f>
        <v>#NAME?</v>
      </c>
      <c r="I297" s="27" t="e">
        <f ca="1">($E$50*(1+AVERAGE($C$45:$C$49))^($F297-I$218+1))*'Total CH4 prod CO2 Inj'!Q83+($F$50*(1+AVERAGE($D$45:$D$49))^($F297-I$218+1))*'Total CH4 prod CO2 Inj'!AH83-'Inj sep cost'!Q83-'Inj sep cost'!AH83</f>
        <v>#NAME?</v>
      </c>
      <c r="J297" s="27" t="e">
        <f ca="1">($E$51*(1+AVERAGE($C$46:$C$50))^($F297-J$218+1))*'Total CH4 prod CO2 Inj'!Q83+($F$51*(1+AVERAGE($D$46:$D$50))^($F297-J$218+1))*'Total CH4 prod CO2 Inj'!AH83-'Inj sep cost'!Q83-'Inj sep cost'!AH83</f>
        <v>#NAME?</v>
      </c>
      <c r="K297" s="27" t="e">
        <f ca="1">($E$52*(1+AVERAGE($C$47:$C$51))^($F297-K$218+1))*'Total CH4 prod CO2 Inj'!Q83+($F$52*(1+AVERAGE($D$47:$D$51))^($F297-K$218+1))*'Total CH4 prod CO2 Inj'!AH83-'Inj sep cost'!Q83-'Inj sep cost'!AH83</f>
        <v>#NAME?</v>
      </c>
      <c r="L297" s="27" t="e">
        <f ca="1">($E$53*(1+AVERAGE($C$48:$C$52))^($F297-L$218+1))*'Total CH4 prod CO2 Inj'!Q83+($F$53*(1+AVERAGE($D$48:$D$52))^($F297-L$218+1))*'Total CH4 prod CO2 Inj'!AH83-'Inj sep cost'!Q83-'Inj sep cost'!AH83</f>
        <v>#NAME?</v>
      </c>
      <c r="M297" s="27" t="e">
        <f ca="1">($E$54*(1+AVERAGE($C$49:$C$53))^($F297-M$218+1))*'Total CH4 prod CO2 Inj'!Q83+($F$54*(1+AVERAGE($D$49:$D$53))^($F297-M$218+1))*'Total CH4 prod CO2 Inj'!AH83-'Inj sep cost'!Q83-'Inj sep cost'!AH83</f>
        <v>#NAME?</v>
      </c>
      <c r="N297" s="27" t="e">
        <f ca="1">($E$55*(1+AVERAGE($C$50:$C$54))^($F297-N$218+1))*'Total CH4 prod CO2 Inj'!Q83+($F$55*(1+AVERAGE($D$50:$D$54))^($F297-N$218+1))*'Total CH4 prod CO2 Inj'!AH83-'Inj sep cost'!Q83-'Inj sep cost'!AH83</f>
        <v>#NAME?</v>
      </c>
      <c r="O297" s="27" t="e">
        <f ca="1">($E$56*(1+AVERAGE($C$51:$C$55))^($F297-O$218+1))*'Total CH4 prod CO2 Inj'!Q83+($F$56*(1+AVERAGE($D$51:$D$55))^($F297-O$218+1))*'Total CH4 prod CO2 Inj'!AH83-'Inj sep cost'!Q83-'Inj sep cost'!AH83</f>
        <v>#NAME?</v>
      </c>
      <c r="P297" s="27" t="e">
        <f ca="1">($E$57*(1+AVERAGE($C$52:$C$56))^($F297-P$218+1))*'Total CH4 prod CO2 Inj'!Q83+($F$57*(1+AVERAGE($D$52:$D$56))^($F297-P$218+1))*'Total CH4 prod CO2 Inj'!AH83-'Inj sep cost'!Q83-'Inj sep cost'!AH83</f>
        <v>#NAME?</v>
      </c>
      <c r="Q297" s="27" t="e">
        <f ca="1">($E$58*(1+AVERAGE($C$53:$C$57))^($F297-Q$218+1))*'Total CH4 prod CO2 Inj'!Q83+($F$58*(1+AVERAGE($D$53:$D$57))^($F297-Q$218+1))*'Total CH4 prod CO2 Inj'!AH83-'Inj sep cost'!Q83-'Inj sep cost'!AH83</f>
        <v>#NAME?</v>
      </c>
      <c r="R297" s="27" t="e">
        <f ca="1">($E$59*(1+AVERAGE($C$54:$C$58))^($F297-R$218+1))*'Total CH4 prod CO2 Inj'!Q83+($F$59*(1+AVERAGE($D$54:$D$58))^($F297-R$218+1))*'Total CH4 prod CO2 Inj'!AH83-'Inj sep cost'!Q83-'Inj sep cost'!AH83</f>
        <v>#NAME?</v>
      </c>
      <c r="S297" s="27" t="e">
        <f ca="1">($E$60*(1+AVERAGE($C$55:$C$59))^($F297-S$218+1))*'Total CH4 prod CO2 Inj'!Q83+($F$60*(1+AVERAGE($D$55:$D$59))^($F297-S$218+1))*'Total CH4 prod CO2 Inj'!AH83-'Inj sep cost'!Q83-'Inj sep cost'!QH83</f>
        <v>#NAME?</v>
      </c>
      <c r="T297" s="27" t="e">
        <f ca="1">($E$61*(1+AVERAGE($C$56:$C$60))^($F297-T$218+1))*'Total CH4 prod CO2 Inj'!Q83+($F$61*(1+AVERAGE($D$56:$D$60))^($F297-T$218+1))*'Total CH4 prod CO2 Inj'!AH83-'Inj sep cost'!Q83-'Inj sep cost'!AH83</f>
        <v>#NAME?</v>
      </c>
      <c r="U297" s="19" t="e">
        <f t="shared" ref="U297" ca="1" si="141">U85</f>
        <v>#NAME?</v>
      </c>
      <c r="V297" s="19"/>
      <c r="W297" s="19"/>
      <c r="X297" s="19"/>
    </row>
    <row r="298" spans="6:24" x14ac:dyDescent="0.45">
      <c r="F298">
        <v>80</v>
      </c>
      <c r="G298" s="27" t="e">
        <f ca="1">($E$48*(1+AVERAGE($C$44:$C$48))^($F298-G$218+1))*'Total CH4 prod CO2 Inj'!Q84+($F$48*(1+AVERAGE($D$44:$D$48))^($F298-G$218+1))*'Total CH4 prod CO2 Inj'!AH84-'Inj sep cost'!Q84-'Inj sep cost'!AH84</f>
        <v>#NAME?</v>
      </c>
      <c r="H298" s="27" t="e">
        <f ca="1">($E$49*(1+AVERAGE($C$44:$C$48))^($F298-H$218+1))*'Total CH4 prod CO2 Inj'!Q84+($F$49*(1+AVERAGE($D$44:$D$48))^($F298-H$218+1))*'Total CH4 prod CO2 Inj'!AH84-'Inj sep cost'!Q84-'Inj sep cost'!AH84</f>
        <v>#NAME?</v>
      </c>
      <c r="I298" s="27" t="e">
        <f ca="1">($E$50*(1+AVERAGE($C$45:$C$49))^($F298-I$218+1))*'Total CH4 prod CO2 Inj'!Q84+($F$50*(1+AVERAGE($D$45:$D$49))^($F298-I$218+1))*'Total CH4 prod CO2 Inj'!AH84-'Inj sep cost'!Q84-'Inj sep cost'!AH84</f>
        <v>#NAME?</v>
      </c>
      <c r="J298" s="27" t="e">
        <f ca="1">($E$51*(1+AVERAGE($C$46:$C$50))^($F298-J$218+1))*'Total CH4 prod CO2 Inj'!Q84+($F$51*(1+AVERAGE($D$46:$D$50))^($F298-J$218+1))*'Total CH4 prod CO2 Inj'!AH84-'Inj sep cost'!Q84-'Inj sep cost'!AH84</f>
        <v>#NAME?</v>
      </c>
      <c r="K298" s="27" t="e">
        <f ca="1">($E$52*(1+AVERAGE($C$47:$C$51))^($F298-K$218+1))*'Total CH4 prod CO2 Inj'!Q84+($F$52*(1+AVERAGE($D$47:$D$51))^($F298-K$218+1))*'Total CH4 prod CO2 Inj'!AH84-'Inj sep cost'!Q84-'Inj sep cost'!AH84</f>
        <v>#NAME?</v>
      </c>
      <c r="L298" s="27" t="e">
        <f ca="1">($E$53*(1+AVERAGE($C$48:$C$52))^($F298-L$218+1))*'Total CH4 prod CO2 Inj'!Q84+($F$53*(1+AVERAGE($D$48:$D$52))^($F298-L$218+1))*'Total CH4 prod CO2 Inj'!AH84-'Inj sep cost'!Q84-'Inj sep cost'!AH84</f>
        <v>#NAME?</v>
      </c>
      <c r="M298" s="27" t="e">
        <f ca="1">($E$54*(1+AVERAGE($C$49:$C$53))^($F298-M$218+1))*'Total CH4 prod CO2 Inj'!Q84+($F$54*(1+AVERAGE($D$49:$D$53))^($F298-M$218+1))*'Total CH4 prod CO2 Inj'!AH84-'Inj sep cost'!Q84-'Inj sep cost'!AH84</f>
        <v>#NAME?</v>
      </c>
      <c r="N298" s="27" t="e">
        <f ca="1">($E$55*(1+AVERAGE($C$50:$C$54))^($F298-N$218+1))*'Total CH4 prod CO2 Inj'!Q84+($F$55*(1+AVERAGE($D$50:$D$54))^($F298-N$218+1))*'Total CH4 prod CO2 Inj'!AH84-'Inj sep cost'!Q84-'Inj sep cost'!AH84</f>
        <v>#NAME?</v>
      </c>
      <c r="O298" s="27" t="e">
        <f ca="1">($E$56*(1+AVERAGE($C$51:$C$55))^($F298-O$218+1))*'Total CH4 prod CO2 Inj'!Q84+($F$56*(1+AVERAGE($D$51:$D$55))^($F298-O$218+1))*'Total CH4 prod CO2 Inj'!AH84-'Inj sep cost'!Q84-'Inj sep cost'!AH84</f>
        <v>#NAME?</v>
      </c>
      <c r="P298" s="27" t="e">
        <f ca="1">($E$57*(1+AVERAGE($C$52:$C$56))^($F298-P$218+1))*'Total CH4 prod CO2 Inj'!Q84+($F$57*(1+AVERAGE($D$52:$D$56))^($F298-P$218+1))*'Total CH4 prod CO2 Inj'!AH84-'Inj sep cost'!Q84-'Inj sep cost'!AH84</f>
        <v>#NAME?</v>
      </c>
      <c r="Q298" s="27" t="e">
        <f ca="1">($E$58*(1+AVERAGE($C$53:$C$57))^($F298-Q$218+1))*'Total CH4 prod CO2 Inj'!Q84+($F$58*(1+AVERAGE($D$53:$D$57))^($F298-Q$218+1))*'Total CH4 prod CO2 Inj'!AH84-'Inj sep cost'!Q84-'Inj sep cost'!AH84</f>
        <v>#NAME?</v>
      </c>
      <c r="R298" s="27" t="e">
        <f ca="1">($E$59*(1+AVERAGE($C$54:$C$58))^($F298-R$218+1))*'Total CH4 prod CO2 Inj'!Q84+($F$59*(1+AVERAGE($D$54:$D$58))^($F298-R$218+1))*'Total CH4 prod CO2 Inj'!AH84-'Inj sep cost'!Q84-'Inj sep cost'!AH84</f>
        <v>#NAME?</v>
      </c>
      <c r="S298" s="27" t="e">
        <f ca="1">($E$60*(1+AVERAGE($C$55:$C$59))^($F298-S$218+1))*'Total CH4 prod CO2 Inj'!Q84+($F$60*(1+AVERAGE($D$55:$D$59))^($F298-S$218+1))*'Total CH4 prod CO2 Inj'!AH84-'Inj sep cost'!Q84-'Inj sep cost'!QH84</f>
        <v>#NAME?</v>
      </c>
      <c r="T298" s="27" t="e">
        <f ca="1">($E$61*(1+AVERAGE($C$56:$C$60))^($F298-T$218+1))*'Total CH4 prod CO2 Inj'!Q84+($F$61*(1+AVERAGE($D$56:$D$60))^($F298-T$218+1))*'Total CH4 prod CO2 Inj'!AH84-'Inj sep cost'!Q84-'Inj sep cost'!AH84</f>
        <v>#NAME?</v>
      </c>
      <c r="U298" s="19" t="e">
        <f t="shared" ref="U298" ca="1" si="142">U86</f>
        <v>#NAME?</v>
      </c>
      <c r="V298" s="19"/>
      <c r="W298" s="19"/>
      <c r="X298" s="19"/>
    </row>
    <row r="299" spans="6:24" x14ac:dyDescent="0.45">
      <c r="F299">
        <v>81</v>
      </c>
      <c r="G299" s="27" t="e">
        <f ca="1">($E$48*(1+AVERAGE($C$44:$C$48))^($F299-G$218+1))*'Total CH4 prod CO2 Inj'!Q85+($F$48*(1+AVERAGE($D$44:$D$48))^($F299-G$218+1))*'Total CH4 prod CO2 Inj'!AH85-'Inj sep cost'!Q85-'Inj sep cost'!AH85</f>
        <v>#NAME?</v>
      </c>
      <c r="H299" s="27" t="e">
        <f ca="1">($E$49*(1+AVERAGE($C$44:$C$48))^($F299-H$218+1))*'Total CH4 prod CO2 Inj'!Q85+($F$49*(1+AVERAGE($D$44:$D$48))^($F299-H$218+1))*'Total CH4 prod CO2 Inj'!AH85-'Inj sep cost'!Q85-'Inj sep cost'!AH85</f>
        <v>#NAME?</v>
      </c>
      <c r="I299" s="27" t="e">
        <f ca="1">($E$50*(1+AVERAGE($C$45:$C$49))^($F299-I$218+1))*'Total CH4 prod CO2 Inj'!Q85+($F$50*(1+AVERAGE($D$45:$D$49))^($F299-I$218+1))*'Total CH4 prod CO2 Inj'!AH85-'Inj sep cost'!Q85-'Inj sep cost'!AH85</f>
        <v>#NAME?</v>
      </c>
      <c r="J299" s="27" t="e">
        <f ca="1">($E$51*(1+AVERAGE($C$46:$C$50))^($F299-J$218+1))*'Total CH4 prod CO2 Inj'!Q85+($F$51*(1+AVERAGE($D$46:$D$50))^($F299-J$218+1))*'Total CH4 prod CO2 Inj'!AH85-'Inj sep cost'!Q85-'Inj sep cost'!AH85</f>
        <v>#NAME?</v>
      </c>
      <c r="K299" s="27" t="e">
        <f ca="1">($E$52*(1+AVERAGE($C$47:$C$51))^($F299-K$218+1))*'Total CH4 prod CO2 Inj'!Q85+($F$52*(1+AVERAGE($D$47:$D$51))^($F299-K$218+1))*'Total CH4 prod CO2 Inj'!AH85-'Inj sep cost'!Q85-'Inj sep cost'!AH85</f>
        <v>#NAME?</v>
      </c>
      <c r="L299" s="27" t="e">
        <f ca="1">($E$53*(1+AVERAGE($C$48:$C$52))^($F299-L$218+1))*'Total CH4 prod CO2 Inj'!Q85+($F$53*(1+AVERAGE($D$48:$D$52))^($F299-L$218+1))*'Total CH4 prod CO2 Inj'!AH85-'Inj sep cost'!Q85-'Inj sep cost'!AH85</f>
        <v>#NAME?</v>
      </c>
      <c r="M299" s="27" t="e">
        <f ca="1">($E$54*(1+AVERAGE($C$49:$C$53))^($F299-M$218+1))*'Total CH4 prod CO2 Inj'!Q85+($F$54*(1+AVERAGE($D$49:$D$53))^($F299-M$218+1))*'Total CH4 prod CO2 Inj'!AH85-'Inj sep cost'!Q85-'Inj sep cost'!AH85</f>
        <v>#NAME?</v>
      </c>
      <c r="N299" s="27" t="e">
        <f ca="1">($E$55*(1+AVERAGE($C$50:$C$54))^($F299-N$218+1))*'Total CH4 prod CO2 Inj'!Q85+($F$55*(1+AVERAGE($D$50:$D$54))^($F299-N$218+1))*'Total CH4 prod CO2 Inj'!AH85-'Inj sep cost'!Q85-'Inj sep cost'!AH85</f>
        <v>#NAME?</v>
      </c>
      <c r="O299" s="27" t="e">
        <f ca="1">($E$56*(1+AVERAGE($C$51:$C$55))^($F299-O$218+1))*'Total CH4 prod CO2 Inj'!Q85+($F$56*(1+AVERAGE($D$51:$D$55))^($F299-O$218+1))*'Total CH4 prod CO2 Inj'!AH85-'Inj sep cost'!Q85-'Inj sep cost'!AH85</f>
        <v>#NAME?</v>
      </c>
      <c r="P299" s="27" t="e">
        <f ca="1">($E$57*(1+AVERAGE($C$52:$C$56))^($F299-P$218+1))*'Total CH4 prod CO2 Inj'!Q85+($F$57*(1+AVERAGE($D$52:$D$56))^($F299-P$218+1))*'Total CH4 prod CO2 Inj'!AH85-'Inj sep cost'!Q85-'Inj sep cost'!AH85</f>
        <v>#NAME?</v>
      </c>
      <c r="Q299" s="27" t="e">
        <f ca="1">($E$58*(1+AVERAGE($C$53:$C$57))^($F299-Q$218+1))*'Total CH4 prod CO2 Inj'!Q85+($F$58*(1+AVERAGE($D$53:$D$57))^($F299-Q$218+1))*'Total CH4 prod CO2 Inj'!AH85-'Inj sep cost'!Q85-'Inj sep cost'!AH85</f>
        <v>#NAME?</v>
      </c>
      <c r="R299" s="27" t="e">
        <f ca="1">($E$59*(1+AVERAGE($C$54:$C$58))^($F299-R$218+1))*'Total CH4 prod CO2 Inj'!Q85+($F$59*(1+AVERAGE($D$54:$D$58))^($F299-R$218+1))*'Total CH4 prod CO2 Inj'!AH85-'Inj sep cost'!Q85-'Inj sep cost'!AH85</f>
        <v>#NAME?</v>
      </c>
      <c r="S299" s="27" t="e">
        <f ca="1">($E$60*(1+AVERAGE($C$55:$C$59))^($F299-S$218+1))*'Total CH4 prod CO2 Inj'!Q85+($F$60*(1+AVERAGE($D$55:$D$59))^($F299-S$218+1))*'Total CH4 prod CO2 Inj'!AH85-'Inj sep cost'!Q85-'Inj sep cost'!QH85</f>
        <v>#NAME?</v>
      </c>
      <c r="T299" s="27" t="e">
        <f ca="1">($E$61*(1+AVERAGE($C$56:$C$60))^($F299-T$218+1))*'Total CH4 prod CO2 Inj'!Q85+($F$61*(1+AVERAGE($D$56:$D$60))^($F299-T$218+1))*'Total CH4 prod CO2 Inj'!AH85-'Inj sep cost'!Q85-'Inj sep cost'!AH85</f>
        <v>#NAME?</v>
      </c>
      <c r="U299" s="19" t="e">
        <f t="shared" ref="U299" ca="1" si="143">U87</f>
        <v>#NAME?</v>
      </c>
      <c r="V299" s="19"/>
      <c r="W299" s="19"/>
      <c r="X299" s="19"/>
    </row>
    <row r="300" spans="6:24" x14ac:dyDescent="0.45">
      <c r="F300">
        <v>82</v>
      </c>
      <c r="G300" s="27" t="e">
        <f ca="1">($E$48*(1+AVERAGE($C$44:$C$48))^($F300-G$218+1))*'Total CH4 prod CO2 Inj'!Q86+($F$48*(1+AVERAGE($D$44:$D$48))^($F300-G$218+1))*'Total CH4 prod CO2 Inj'!AH86-'Inj sep cost'!Q86-'Inj sep cost'!AH86</f>
        <v>#NAME?</v>
      </c>
      <c r="H300" s="27" t="e">
        <f ca="1">($E$49*(1+AVERAGE($C$44:$C$48))^($F300-H$218+1))*'Total CH4 prod CO2 Inj'!Q86+($F$49*(1+AVERAGE($D$44:$D$48))^($F300-H$218+1))*'Total CH4 prod CO2 Inj'!AH86-'Inj sep cost'!Q86-'Inj sep cost'!AH86</f>
        <v>#NAME?</v>
      </c>
      <c r="I300" s="27" t="e">
        <f ca="1">($E$50*(1+AVERAGE($C$45:$C$49))^($F300-I$218+1))*'Total CH4 prod CO2 Inj'!Q86+($F$50*(1+AVERAGE($D$45:$D$49))^($F300-I$218+1))*'Total CH4 prod CO2 Inj'!AH86-'Inj sep cost'!Q86-'Inj sep cost'!AH86</f>
        <v>#NAME?</v>
      </c>
      <c r="J300" s="27" t="e">
        <f ca="1">($E$51*(1+AVERAGE($C$46:$C$50))^($F300-J$218+1))*'Total CH4 prod CO2 Inj'!Q86+($F$51*(1+AVERAGE($D$46:$D$50))^($F300-J$218+1))*'Total CH4 prod CO2 Inj'!AH86-'Inj sep cost'!Q86-'Inj sep cost'!AH86</f>
        <v>#NAME?</v>
      </c>
      <c r="K300" s="27" t="e">
        <f ca="1">($E$52*(1+AVERAGE($C$47:$C$51))^($F300-K$218+1))*'Total CH4 prod CO2 Inj'!Q86+($F$52*(1+AVERAGE($D$47:$D$51))^($F300-K$218+1))*'Total CH4 prod CO2 Inj'!AH86-'Inj sep cost'!Q86-'Inj sep cost'!AH86</f>
        <v>#NAME?</v>
      </c>
      <c r="L300" s="27" t="e">
        <f ca="1">($E$53*(1+AVERAGE($C$48:$C$52))^($F300-L$218+1))*'Total CH4 prod CO2 Inj'!Q86+($F$53*(1+AVERAGE($D$48:$D$52))^($F300-L$218+1))*'Total CH4 prod CO2 Inj'!AH86-'Inj sep cost'!Q86-'Inj sep cost'!AH86</f>
        <v>#NAME?</v>
      </c>
      <c r="M300" s="27" t="e">
        <f ca="1">($E$54*(1+AVERAGE($C$49:$C$53))^($F300-M$218+1))*'Total CH4 prod CO2 Inj'!Q86+($F$54*(1+AVERAGE($D$49:$D$53))^($F300-M$218+1))*'Total CH4 prod CO2 Inj'!AH86-'Inj sep cost'!Q86-'Inj sep cost'!AH86</f>
        <v>#NAME?</v>
      </c>
      <c r="N300" s="27" t="e">
        <f ca="1">($E$55*(1+AVERAGE($C$50:$C$54))^($F300-N$218+1))*'Total CH4 prod CO2 Inj'!Q86+($F$55*(1+AVERAGE($D$50:$D$54))^($F300-N$218+1))*'Total CH4 prod CO2 Inj'!AH86-'Inj sep cost'!Q86-'Inj sep cost'!AH86</f>
        <v>#NAME?</v>
      </c>
      <c r="O300" s="27" t="e">
        <f ca="1">($E$56*(1+AVERAGE($C$51:$C$55))^($F300-O$218+1))*'Total CH4 prod CO2 Inj'!Q86+($F$56*(1+AVERAGE($D$51:$D$55))^($F300-O$218+1))*'Total CH4 prod CO2 Inj'!AH86-'Inj sep cost'!Q86-'Inj sep cost'!AH86</f>
        <v>#NAME?</v>
      </c>
      <c r="P300" s="27" t="e">
        <f ca="1">($E$57*(1+AVERAGE($C$52:$C$56))^($F300-P$218+1))*'Total CH4 prod CO2 Inj'!Q86+($F$57*(1+AVERAGE($D$52:$D$56))^($F300-P$218+1))*'Total CH4 prod CO2 Inj'!AH86-'Inj sep cost'!Q86-'Inj sep cost'!AH86</f>
        <v>#NAME?</v>
      </c>
      <c r="Q300" s="27" t="e">
        <f ca="1">($E$58*(1+AVERAGE($C$53:$C$57))^($F300-Q$218+1))*'Total CH4 prod CO2 Inj'!Q86+($F$58*(1+AVERAGE($D$53:$D$57))^($F300-Q$218+1))*'Total CH4 prod CO2 Inj'!AH86-'Inj sep cost'!Q86-'Inj sep cost'!AH86</f>
        <v>#NAME?</v>
      </c>
      <c r="R300" s="27" t="e">
        <f ca="1">($E$59*(1+AVERAGE($C$54:$C$58))^($F300-R$218+1))*'Total CH4 prod CO2 Inj'!Q86+($F$59*(1+AVERAGE($D$54:$D$58))^($F300-R$218+1))*'Total CH4 prod CO2 Inj'!AH86-'Inj sep cost'!Q86-'Inj sep cost'!AH86</f>
        <v>#NAME?</v>
      </c>
      <c r="S300" s="27" t="e">
        <f ca="1">($E$60*(1+AVERAGE($C$55:$C$59))^($F300-S$218+1))*'Total CH4 prod CO2 Inj'!Q86+($F$60*(1+AVERAGE($D$55:$D$59))^($F300-S$218+1))*'Total CH4 prod CO2 Inj'!AH86-'Inj sep cost'!Q86-'Inj sep cost'!QH86</f>
        <v>#NAME?</v>
      </c>
      <c r="T300" s="27" t="e">
        <f ca="1">($E$61*(1+AVERAGE($C$56:$C$60))^($F300-T$218+1))*'Total CH4 prod CO2 Inj'!Q86+($F$61*(1+AVERAGE($D$56:$D$60))^($F300-T$218+1))*'Total CH4 prod CO2 Inj'!AH86-'Inj sep cost'!Q86-'Inj sep cost'!AH86</f>
        <v>#NAME?</v>
      </c>
      <c r="U300" s="19" t="e">
        <f t="shared" ref="U300" ca="1" si="144">U88</f>
        <v>#NAME?</v>
      </c>
      <c r="V300" s="19"/>
      <c r="W300" s="19"/>
      <c r="X300" s="19"/>
    </row>
    <row r="301" spans="6:24" x14ac:dyDescent="0.45">
      <c r="F301">
        <v>83</v>
      </c>
      <c r="G301" s="27" t="e">
        <f ca="1">($E$48*(1+AVERAGE($C$44:$C$48))^($F301-G$218+1))*'Total CH4 prod CO2 Inj'!Q87+($F$48*(1+AVERAGE($D$44:$D$48))^($F301-G$218+1))*'Total CH4 prod CO2 Inj'!AH87-'Inj sep cost'!Q87-'Inj sep cost'!AH87</f>
        <v>#NAME?</v>
      </c>
      <c r="H301" s="27" t="e">
        <f ca="1">($E$49*(1+AVERAGE($C$44:$C$48))^($F301-H$218+1))*'Total CH4 prod CO2 Inj'!Q87+($F$49*(1+AVERAGE($D$44:$D$48))^($F301-H$218+1))*'Total CH4 prod CO2 Inj'!AH87-'Inj sep cost'!Q87-'Inj sep cost'!AH87</f>
        <v>#NAME?</v>
      </c>
      <c r="I301" s="27" t="e">
        <f ca="1">($E$50*(1+AVERAGE($C$45:$C$49))^($F301-I$218+1))*'Total CH4 prod CO2 Inj'!Q87+($F$50*(1+AVERAGE($D$45:$D$49))^($F301-I$218+1))*'Total CH4 prod CO2 Inj'!AH87-'Inj sep cost'!Q87-'Inj sep cost'!AH87</f>
        <v>#NAME?</v>
      </c>
      <c r="J301" s="27" t="e">
        <f ca="1">($E$51*(1+AVERAGE($C$46:$C$50))^($F301-J$218+1))*'Total CH4 prod CO2 Inj'!Q87+($F$51*(1+AVERAGE($D$46:$D$50))^($F301-J$218+1))*'Total CH4 prod CO2 Inj'!AH87-'Inj sep cost'!Q87-'Inj sep cost'!AH87</f>
        <v>#NAME?</v>
      </c>
      <c r="K301" s="27" t="e">
        <f ca="1">($E$52*(1+AVERAGE($C$47:$C$51))^($F301-K$218+1))*'Total CH4 prod CO2 Inj'!Q87+($F$52*(1+AVERAGE($D$47:$D$51))^($F301-K$218+1))*'Total CH4 prod CO2 Inj'!AH87-'Inj sep cost'!Q87-'Inj sep cost'!AH87</f>
        <v>#NAME?</v>
      </c>
      <c r="L301" s="27" t="e">
        <f ca="1">($E$53*(1+AVERAGE($C$48:$C$52))^($F301-L$218+1))*'Total CH4 prod CO2 Inj'!Q87+($F$53*(1+AVERAGE($D$48:$D$52))^($F301-L$218+1))*'Total CH4 prod CO2 Inj'!AH87-'Inj sep cost'!Q87-'Inj sep cost'!AH87</f>
        <v>#NAME?</v>
      </c>
      <c r="M301" s="27" t="e">
        <f ca="1">($E$54*(1+AVERAGE($C$49:$C$53))^($F301-M$218+1))*'Total CH4 prod CO2 Inj'!Q87+($F$54*(1+AVERAGE($D$49:$D$53))^($F301-M$218+1))*'Total CH4 prod CO2 Inj'!AH87-'Inj sep cost'!Q87-'Inj sep cost'!AH87</f>
        <v>#NAME?</v>
      </c>
      <c r="N301" s="27" t="e">
        <f ca="1">($E$55*(1+AVERAGE($C$50:$C$54))^($F301-N$218+1))*'Total CH4 prod CO2 Inj'!Q87+($F$55*(1+AVERAGE($D$50:$D$54))^($F301-N$218+1))*'Total CH4 prod CO2 Inj'!AH87-'Inj sep cost'!Q87-'Inj sep cost'!AH87</f>
        <v>#NAME?</v>
      </c>
      <c r="O301" s="27" t="e">
        <f ca="1">($E$56*(1+AVERAGE($C$51:$C$55))^($F301-O$218+1))*'Total CH4 prod CO2 Inj'!Q87+($F$56*(1+AVERAGE($D$51:$D$55))^($F301-O$218+1))*'Total CH4 prod CO2 Inj'!AH87-'Inj sep cost'!Q87-'Inj sep cost'!AH87</f>
        <v>#NAME?</v>
      </c>
      <c r="P301" s="27" t="e">
        <f ca="1">($E$57*(1+AVERAGE($C$52:$C$56))^($F301-P$218+1))*'Total CH4 prod CO2 Inj'!Q87+($F$57*(1+AVERAGE($D$52:$D$56))^($F301-P$218+1))*'Total CH4 prod CO2 Inj'!AH87-'Inj sep cost'!Q87-'Inj sep cost'!AH87</f>
        <v>#NAME?</v>
      </c>
      <c r="Q301" s="27" t="e">
        <f ca="1">($E$58*(1+AVERAGE($C$53:$C$57))^($F301-Q$218+1))*'Total CH4 prod CO2 Inj'!Q87+($F$58*(1+AVERAGE($D$53:$D$57))^($F301-Q$218+1))*'Total CH4 prod CO2 Inj'!AH87-'Inj sep cost'!Q87-'Inj sep cost'!AH87</f>
        <v>#NAME?</v>
      </c>
      <c r="R301" s="27" t="e">
        <f ca="1">($E$59*(1+AVERAGE($C$54:$C$58))^($F301-R$218+1))*'Total CH4 prod CO2 Inj'!Q87+($F$59*(1+AVERAGE($D$54:$D$58))^($F301-R$218+1))*'Total CH4 prod CO2 Inj'!AH87-'Inj sep cost'!Q87-'Inj sep cost'!AH87</f>
        <v>#NAME?</v>
      </c>
      <c r="S301" s="27" t="e">
        <f ca="1">($E$60*(1+AVERAGE($C$55:$C$59))^($F301-S$218+1))*'Total CH4 prod CO2 Inj'!Q87+($F$60*(1+AVERAGE($D$55:$D$59))^($F301-S$218+1))*'Total CH4 prod CO2 Inj'!AH87-'Inj sep cost'!Q87-'Inj sep cost'!QH87</f>
        <v>#NAME?</v>
      </c>
      <c r="T301" s="27" t="e">
        <f ca="1">($E$61*(1+AVERAGE($C$56:$C$60))^($F301-T$218+1))*'Total CH4 prod CO2 Inj'!Q87+($F$61*(1+AVERAGE($D$56:$D$60))^($F301-T$218+1))*'Total CH4 prod CO2 Inj'!AH87-'Inj sep cost'!Q87-'Inj sep cost'!AH87</f>
        <v>#NAME?</v>
      </c>
      <c r="U301" s="19" t="e">
        <f t="shared" ref="U301" ca="1" si="145">U89</f>
        <v>#NAME?</v>
      </c>
      <c r="V301" s="19"/>
      <c r="W301" s="19"/>
      <c r="X301" s="19"/>
    </row>
    <row r="302" spans="6:24" x14ac:dyDescent="0.45">
      <c r="F302">
        <v>84</v>
      </c>
      <c r="G302" s="27" t="e">
        <f ca="1">($E$48*(1+AVERAGE($C$44:$C$48))^($F302-G$218+1))*'Total CH4 prod CO2 Inj'!Q88+($F$48*(1+AVERAGE($D$44:$D$48))^($F302-G$218+1))*'Total CH4 prod CO2 Inj'!AH88-'Inj sep cost'!Q88-'Inj sep cost'!AH88</f>
        <v>#NAME?</v>
      </c>
      <c r="H302" s="27" t="e">
        <f ca="1">($E$49*(1+AVERAGE($C$44:$C$48))^($F302-H$218+1))*'Total CH4 prod CO2 Inj'!Q88+($F$49*(1+AVERAGE($D$44:$D$48))^($F302-H$218+1))*'Total CH4 prod CO2 Inj'!AH88-'Inj sep cost'!Q88-'Inj sep cost'!AH88</f>
        <v>#NAME?</v>
      </c>
      <c r="I302" s="27" t="e">
        <f ca="1">($E$50*(1+AVERAGE($C$45:$C$49))^($F302-I$218+1))*'Total CH4 prod CO2 Inj'!Q88+($F$50*(1+AVERAGE($D$45:$D$49))^($F302-I$218+1))*'Total CH4 prod CO2 Inj'!AH88-'Inj sep cost'!Q88-'Inj sep cost'!AH88</f>
        <v>#NAME?</v>
      </c>
      <c r="J302" s="27" t="e">
        <f ca="1">($E$51*(1+AVERAGE($C$46:$C$50))^($F302-J$218+1))*'Total CH4 prod CO2 Inj'!Q88+($F$51*(1+AVERAGE($D$46:$D$50))^($F302-J$218+1))*'Total CH4 prod CO2 Inj'!AH88-'Inj sep cost'!Q88-'Inj sep cost'!AH88</f>
        <v>#NAME?</v>
      </c>
      <c r="K302" s="27" t="e">
        <f ca="1">($E$52*(1+AVERAGE($C$47:$C$51))^($F302-K$218+1))*'Total CH4 prod CO2 Inj'!Q88+($F$52*(1+AVERAGE($D$47:$D$51))^($F302-K$218+1))*'Total CH4 prod CO2 Inj'!AH88-'Inj sep cost'!Q88-'Inj sep cost'!AH88</f>
        <v>#NAME?</v>
      </c>
      <c r="L302" s="27" t="e">
        <f ca="1">($E$53*(1+AVERAGE($C$48:$C$52))^($F302-L$218+1))*'Total CH4 prod CO2 Inj'!Q88+($F$53*(1+AVERAGE($D$48:$D$52))^($F302-L$218+1))*'Total CH4 prod CO2 Inj'!AH88-'Inj sep cost'!Q88-'Inj sep cost'!AH88</f>
        <v>#NAME?</v>
      </c>
      <c r="M302" s="27" t="e">
        <f ca="1">($E$54*(1+AVERAGE($C$49:$C$53))^($F302-M$218+1))*'Total CH4 prod CO2 Inj'!Q88+($F$54*(1+AVERAGE($D$49:$D$53))^($F302-M$218+1))*'Total CH4 prod CO2 Inj'!AH88-'Inj sep cost'!Q88-'Inj sep cost'!AH88</f>
        <v>#NAME?</v>
      </c>
      <c r="N302" s="27" t="e">
        <f ca="1">($E$55*(1+AVERAGE($C$50:$C$54))^($F302-N$218+1))*'Total CH4 prod CO2 Inj'!Q88+($F$55*(1+AVERAGE($D$50:$D$54))^($F302-N$218+1))*'Total CH4 prod CO2 Inj'!AH88-'Inj sep cost'!Q88-'Inj sep cost'!AH88</f>
        <v>#NAME?</v>
      </c>
      <c r="O302" s="27" t="e">
        <f ca="1">($E$56*(1+AVERAGE($C$51:$C$55))^($F302-O$218+1))*'Total CH4 prod CO2 Inj'!Q88+($F$56*(1+AVERAGE($D$51:$D$55))^($F302-O$218+1))*'Total CH4 prod CO2 Inj'!AH88-'Inj sep cost'!Q88-'Inj sep cost'!AH88</f>
        <v>#NAME?</v>
      </c>
      <c r="P302" s="27" t="e">
        <f ca="1">($E$57*(1+AVERAGE($C$52:$C$56))^($F302-P$218+1))*'Total CH4 prod CO2 Inj'!Q88+($F$57*(1+AVERAGE($D$52:$D$56))^($F302-P$218+1))*'Total CH4 prod CO2 Inj'!AH88-'Inj sep cost'!Q88-'Inj sep cost'!AH88</f>
        <v>#NAME?</v>
      </c>
      <c r="Q302" s="27" t="e">
        <f ca="1">($E$58*(1+AVERAGE($C$53:$C$57))^($F302-Q$218+1))*'Total CH4 prod CO2 Inj'!Q88+($F$58*(1+AVERAGE($D$53:$D$57))^($F302-Q$218+1))*'Total CH4 prod CO2 Inj'!AH88-'Inj sep cost'!Q88-'Inj sep cost'!AH88</f>
        <v>#NAME?</v>
      </c>
      <c r="R302" s="27" t="e">
        <f ca="1">($E$59*(1+AVERAGE($C$54:$C$58))^($F302-R$218+1))*'Total CH4 prod CO2 Inj'!Q88+($F$59*(1+AVERAGE($D$54:$D$58))^($F302-R$218+1))*'Total CH4 prod CO2 Inj'!AH88-'Inj sep cost'!Q88-'Inj sep cost'!AH88</f>
        <v>#NAME?</v>
      </c>
      <c r="S302" s="27" t="e">
        <f ca="1">($E$60*(1+AVERAGE($C$55:$C$59))^($F302-S$218+1))*'Total CH4 prod CO2 Inj'!Q88+($F$60*(1+AVERAGE($D$55:$D$59))^($F302-S$218+1))*'Total CH4 prod CO2 Inj'!AH88-'Inj sep cost'!Q88-'Inj sep cost'!QH88</f>
        <v>#NAME?</v>
      </c>
      <c r="T302" s="27" t="e">
        <f ca="1">($E$61*(1+AVERAGE($C$56:$C$60))^($F302-T$218+1))*'Total CH4 prod CO2 Inj'!Q88+($F$61*(1+AVERAGE($D$56:$D$60))^($F302-T$218+1))*'Total CH4 prod CO2 Inj'!AH88-'Inj sep cost'!Q88-'Inj sep cost'!AH88</f>
        <v>#NAME?</v>
      </c>
      <c r="U302" s="19" t="e">
        <f t="shared" ref="U302" ca="1" si="146">U90</f>
        <v>#NAME?</v>
      </c>
      <c r="V302" s="19"/>
      <c r="W302" s="19"/>
      <c r="X302" s="19"/>
    </row>
    <row r="303" spans="6:24" x14ac:dyDescent="0.45">
      <c r="F303">
        <v>85</v>
      </c>
      <c r="G303" s="27" t="e">
        <f ca="1">($E$48*(1+AVERAGE($C$44:$C$48))^($F303-G$218+1))*'Total CH4 prod CO2 Inj'!Q89+($F$48*(1+AVERAGE($D$44:$D$48))^($F303-G$218+1))*'Total CH4 prod CO2 Inj'!AH89-'Inj sep cost'!Q89-'Inj sep cost'!AH89</f>
        <v>#NAME?</v>
      </c>
      <c r="H303" s="27" t="e">
        <f ca="1">($E$49*(1+AVERAGE($C$44:$C$48))^($F303-H$218+1))*'Total CH4 prod CO2 Inj'!Q89+($F$49*(1+AVERAGE($D$44:$D$48))^($F303-H$218+1))*'Total CH4 prod CO2 Inj'!AH89-'Inj sep cost'!Q89-'Inj sep cost'!AH89</f>
        <v>#NAME?</v>
      </c>
      <c r="I303" s="27" t="e">
        <f ca="1">($E$50*(1+AVERAGE($C$45:$C$49))^($F303-I$218+1))*'Total CH4 prod CO2 Inj'!Q89+($F$50*(1+AVERAGE($D$45:$D$49))^($F303-I$218+1))*'Total CH4 prod CO2 Inj'!AH89-'Inj sep cost'!Q89-'Inj sep cost'!AH89</f>
        <v>#NAME?</v>
      </c>
      <c r="J303" s="27" t="e">
        <f ca="1">($E$51*(1+AVERAGE($C$46:$C$50))^($F303-J$218+1))*'Total CH4 prod CO2 Inj'!Q89+($F$51*(1+AVERAGE($D$46:$D$50))^($F303-J$218+1))*'Total CH4 prod CO2 Inj'!AH89-'Inj sep cost'!Q89-'Inj sep cost'!AH89</f>
        <v>#NAME?</v>
      </c>
      <c r="K303" s="27" t="e">
        <f ca="1">($E$52*(1+AVERAGE($C$47:$C$51))^($F303-K$218+1))*'Total CH4 prod CO2 Inj'!Q89+($F$52*(1+AVERAGE($D$47:$D$51))^($F303-K$218+1))*'Total CH4 prod CO2 Inj'!AH89-'Inj sep cost'!Q89-'Inj sep cost'!AH89</f>
        <v>#NAME?</v>
      </c>
      <c r="L303" s="27" t="e">
        <f ca="1">($E$53*(1+AVERAGE($C$48:$C$52))^($F303-L$218+1))*'Total CH4 prod CO2 Inj'!Q89+($F$53*(1+AVERAGE($D$48:$D$52))^($F303-L$218+1))*'Total CH4 prod CO2 Inj'!AH89-'Inj sep cost'!Q89-'Inj sep cost'!AH89</f>
        <v>#NAME?</v>
      </c>
      <c r="M303" s="27" t="e">
        <f ca="1">($E$54*(1+AVERAGE($C$49:$C$53))^($F303-M$218+1))*'Total CH4 prod CO2 Inj'!Q89+($F$54*(1+AVERAGE($D$49:$D$53))^($F303-M$218+1))*'Total CH4 prod CO2 Inj'!AH89-'Inj sep cost'!Q89-'Inj sep cost'!AH89</f>
        <v>#NAME?</v>
      </c>
      <c r="N303" s="27" t="e">
        <f ca="1">($E$55*(1+AVERAGE($C$50:$C$54))^($F303-N$218+1))*'Total CH4 prod CO2 Inj'!Q89+($F$55*(1+AVERAGE($D$50:$D$54))^($F303-N$218+1))*'Total CH4 prod CO2 Inj'!AH89-'Inj sep cost'!Q89-'Inj sep cost'!AH89</f>
        <v>#NAME?</v>
      </c>
      <c r="O303" s="27" t="e">
        <f ca="1">($E$56*(1+AVERAGE($C$51:$C$55))^($F303-O$218+1))*'Total CH4 prod CO2 Inj'!Q89+($F$56*(1+AVERAGE($D$51:$D$55))^($F303-O$218+1))*'Total CH4 prod CO2 Inj'!AH89-'Inj sep cost'!Q89-'Inj sep cost'!AH89</f>
        <v>#NAME?</v>
      </c>
      <c r="P303" s="27" t="e">
        <f ca="1">($E$57*(1+AVERAGE($C$52:$C$56))^($F303-P$218+1))*'Total CH4 prod CO2 Inj'!Q89+($F$57*(1+AVERAGE($D$52:$D$56))^($F303-P$218+1))*'Total CH4 prod CO2 Inj'!AH89-'Inj sep cost'!Q89-'Inj sep cost'!AH89</f>
        <v>#NAME?</v>
      </c>
      <c r="Q303" s="27" t="e">
        <f ca="1">($E$58*(1+AVERAGE($C$53:$C$57))^($F303-Q$218+1))*'Total CH4 prod CO2 Inj'!Q89+($F$58*(1+AVERAGE($D$53:$D$57))^($F303-Q$218+1))*'Total CH4 prod CO2 Inj'!AH89-'Inj sep cost'!Q89-'Inj sep cost'!AH89</f>
        <v>#NAME?</v>
      </c>
      <c r="R303" s="27" t="e">
        <f ca="1">($E$59*(1+AVERAGE($C$54:$C$58))^($F303-R$218+1))*'Total CH4 prod CO2 Inj'!Q89+($F$59*(1+AVERAGE($D$54:$D$58))^($F303-R$218+1))*'Total CH4 prod CO2 Inj'!AH89-'Inj sep cost'!Q89-'Inj sep cost'!AH89</f>
        <v>#NAME?</v>
      </c>
      <c r="S303" s="27" t="e">
        <f ca="1">($E$60*(1+AVERAGE($C$55:$C$59))^($F303-S$218+1))*'Total CH4 prod CO2 Inj'!Q89+($F$60*(1+AVERAGE($D$55:$D$59))^($F303-S$218+1))*'Total CH4 prod CO2 Inj'!AH89-'Inj sep cost'!Q89-'Inj sep cost'!QH89</f>
        <v>#NAME?</v>
      </c>
      <c r="T303" s="27" t="e">
        <f ca="1">($E$61*(1+AVERAGE($C$56:$C$60))^($F303-T$218+1))*'Total CH4 prod CO2 Inj'!Q89+($F$61*(1+AVERAGE($D$56:$D$60))^($F303-T$218+1))*'Total CH4 prod CO2 Inj'!AH89-'Inj sep cost'!Q89-'Inj sep cost'!AH89</f>
        <v>#NAME?</v>
      </c>
      <c r="U303" s="19" t="e">
        <f t="shared" ref="U303" ca="1" si="147">U91</f>
        <v>#NAME?</v>
      </c>
      <c r="V303" s="19"/>
      <c r="W303" s="19"/>
      <c r="X303" s="19"/>
    </row>
    <row r="304" spans="6:24" x14ac:dyDescent="0.45">
      <c r="F304">
        <v>86</v>
      </c>
      <c r="G304" s="27" t="e">
        <f ca="1">($E$48*(1+AVERAGE($C$44:$C$48))^($F304-G$218+1))*'Total CH4 prod CO2 Inj'!Q90+($F$48*(1+AVERAGE($D$44:$D$48))^($F304-G$218+1))*'Total CH4 prod CO2 Inj'!AH90-'Inj sep cost'!Q90-'Inj sep cost'!AH90</f>
        <v>#NAME?</v>
      </c>
      <c r="H304" s="27" t="e">
        <f ca="1">($E$49*(1+AVERAGE($C$44:$C$48))^($F304-H$218+1))*'Total CH4 prod CO2 Inj'!Q90+($F$49*(1+AVERAGE($D$44:$D$48))^($F304-H$218+1))*'Total CH4 prod CO2 Inj'!AH90-'Inj sep cost'!Q90-'Inj sep cost'!AH90</f>
        <v>#NAME?</v>
      </c>
      <c r="I304" s="27" t="e">
        <f ca="1">($E$50*(1+AVERAGE($C$45:$C$49))^($F304-I$218+1))*'Total CH4 prod CO2 Inj'!Q90+($F$50*(1+AVERAGE($D$45:$D$49))^($F304-I$218+1))*'Total CH4 prod CO2 Inj'!AH90-'Inj sep cost'!Q90-'Inj sep cost'!AH90</f>
        <v>#NAME?</v>
      </c>
      <c r="J304" s="27" t="e">
        <f ca="1">($E$51*(1+AVERAGE($C$46:$C$50))^($F304-J$218+1))*'Total CH4 prod CO2 Inj'!Q90+($F$51*(1+AVERAGE($D$46:$D$50))^($F304-J$218+1))*'Total CH4 prod CO2 Inj'!AH90-'Inj sep cost'!Q90-'Inj sep cost'!AH90</f>
        <v>#NAME?</v>
      </c>
      <c r="K304" s="27" t="e">
        <f ca="1">($E$52*(1+AVERAGE($C$47:$C$51))^($F304-K$218+1))*'Total CH4 prod CO2 Inj'!Q90+($F$52*(1+AVERAGE($D$47:$D$51))^($F304-K$218+1))*'Total CH4 prod CO2 Inj'!AH90-'Inj sep cost'!Q90-'Inj sep cost'!AH90</f>
        <v>#NAME?</v>
      </c>
      <c r="L304" s="27" t="e">
        <f ca="1">($E$53*(1+AVERAGE($C$48:$C$52))^($F304-L$218+1))*'Total CH4 prod CO2 Inj'!Q90+($F$53*(1+AVERAGE($D$48:$D$52))^($F304-L$218+1))*'Total CH4 prod CO2 Inj'!AH90-'Inj sep cost'!Q90-'Inj sep cost'!AH90</f>
        <v>#NAME?</v>
      </c>
      <c r="M304" s="27" t="e">
        <f ca="1">($E$54*(1+AVERAGE($C$49:$C$53))^($F304-M$218+1))*'Total CH4 prod CO2 Inj'!Q90+($F$54*(1+AVERAGE($D$49:$D$53))^($F304-M$218+1))*'Total CH4 prod CO2 Inj'!AH90-'Inj sep cost'!Q90-'Inj sep cost'!AH90</f>
        <v>#NAME?</v>
      </c>
      <c r="N304" s="27" t="e">
        <f ca="1">($E$55*(1+AVERAGE($C$50:$C$54))^($F304-N$218+1))*'Total CH4 prod CO2 Inj'!Q90+($F$55*(1+AVERAGE($D$50:$D$54))^($F304-N$218+1))*'Total CH4 prod CO2 Inj'!AH90-'Inj sep cost'!Q90-'Inj sep cost'!AH90</f>
        <v>#NAME?</v>
      </c>
      <c r="O304" s="27" t="e">
        <f ca="1">($E$56*(1+AVERAGE($C$51:$C$55))^($F304-O$218+1))*'Total CH4 prod CO2 Inj'!Q90+($F$56*(1+AVERAGE($D$51:$D$55))^($F304-O$218+1))*'Total CH4 prod CO2 Inj'!AH90-'Inj sep cost'!Q90-'Inj sep cost'!AH90</f>
        <v>#NAME?</v>
      </c>
      <c r="P304" s="27" t="e">
        <f ca="1">($E$57*(1+AVERAGE($C$52:$C$56))^($F304-P$218+1))*'Total CH4 prod CO2 Inj'!Q90+($F$57*(1+AVERAGE($D$52:$D$56))^($F304-P$218+1))*'Total CH4 prod CO2 Inj'!AH90-'Inj sep cost'!Q90-'Inj sep cost'!AH90</f>
        <v>#NAME?</v>
      </c>
      <c r="Q304" s="27" t="e">
        <f ca="1">($E$58*(1+AVERAGE($C$53:$C$57))^($F304-Q$218+1))*'Total CH4 prod CO2 Inj'!Q90+($F$58*(1+AVERAGE($D$53:$D$57))^($F304-Q$218+1))*'Total CH4 prod CO2 Inj'!AH90-'Inj sep cost'!Q90-'Inj sep cost'!AH90</f>
        <v>#NAME?</v>
      </c>
      <c r="R304" s="27" t="e">
        <f ca="1">($E$59*(1+AVERAGE($C$54:$C$58))^($F304-R$218+1))*'Total CH4 prod CO2 Inj'!Q90+($F$59*(1+AVERAGE($D$54:$D$58))^($F304-R$218+1))*'Total CH4 prod CO2 Inj'!AH90-'Inj sep cost'!Q90-'Inj sep cost'!AH90</f>
        <v>#NAME?</v>
      </c>
      <c r="S304" s="27" t="e">
        <f ca="1">($E$60*(1+AVERAGE($C$55:$C$59))^($F304-S$218+1))*'Total CH4 prod CO2 Inj'!Q90+($F$60*(1+AVERAGE($D$55:$D$59))^($F304-S$218+1))*'Total CH4 prod CO2 Inj'!AH90-'Inj sep cost'!Q90-'Inj sep cost'!QH90</f>
        <v>#NAME?</v>
      </c>
      <c r="T304" s="27" t="e">
        <f ca="1">($E$61*(1+AVERAGE($C$56:$C$60))^($F304-T$218+1))*'Total CH4 prod CO2 Inj'!Q90+($F$61*(1+AVERAGE($D$56:$D$60))^($F304-T$218+1))*'Total CH4 prod CO2 Inj'!AH90-'Inj sep cost'!Q90-'Inj sep cost'!AH90</f>
        <v>#NAME?</v>
      </c>
      <c r="U304" s="19" t="e">
        <f t="shared" ref="U304" ca="1" si="148">U92</f>
        <v>#NAME?</v>
      </c>
      <c r="V304" s="19"/>
      <c r="W304" s="19"/>
      <c r="X304" s="19"/>
    </row>
    <row r="305" spans="2:24" x14ac:dyDescent="0.45">
      <c r="F305">
        <v>87</v>
      </c>
      <c r="G305" s="27" t="e">
        <f ca="1">($E$48*(1+AVERAGE($C$44:$C$48))^($F305-G$218+1))*'Total CH4 prod CO2 Inj'!Q91+($F$48*(1+AVERAGE($D$44:$D$48))^($F305-G$218+1))*'Total CH4 prod CO2 Inj'!AH91-'Inj sep cost'!Q91-'Inj sep cost'!AH91</f>
        <v>#NAME?</v>
      </c>
      <c r="H305" s="27" t="e">
        <f ca="1">($E$49*(1+AVERAGE($C$44:$C$48))^($F305-H$218+1))*'Total CH4 prod CO2 Inj'!Q91+($F$49*(1+AVERAGE($D$44:$D$48))^($F305-H$218+1))*'Total CH4 prod CO2 Inj'!AH91-'Inj sep cost'!Q91-'Inj sep cost'!AH91</f>
        <v>#NAME?</v>
      </c>
      <c r="I305" s="27" t="e">
        <f ca="1">($E$50*(1+AVERAGE($C$45:$C$49))^($F305-I$218+1))*'Total CH4 prod CO2 Inj'!Q91+($F$50*(1+AVERAGE($D$45:$D$49))^($F305-I$218+1))*'Total CH4 prod CO2 Inj'!AH91-'Inj sep cost'!Q91-'Inj sep cost'!AH91</f>
        <v>#NAME?</v>
      </c>
      <c r="J305" s="27" t="e">
        <f ca="1">($E$51*(1+AVERAGE($C$46:$C$50))^($F305-J$218+1))*'Total CH4 prod CO2 Inj'!Q91+($F$51*(1+AVERAGE($D$46:$D$50))^($F305-J$218+1))*'Total CH4 prod CO2 Inj'!AH91-'Inj sep cost'!Q91-'Inj sep cost'!AH91</f>
        <v>#NAME?</v>
      </c>
      <c r="K305" s="27" t="e">
        <f ca="1">($E$52*(1+AVERAGE($C$47:$C$51))^($F305-K$218+1))*'Total CH4 prod CO2 Inj'!Q91+($F$52*(1+AVERAGE($D$47:$D$51))^($F305-K$218+1))*'Total CH4 prod CO2 Inj'!AH91-'Inj sep cost'!Q91-'Inj sep cost'!AH91</f>
        <v>#NAME?</v>
      </c>
      <c r="L305" s="27" t="e">
        <f ca="1">($E$53*(1+AVERAGE($C$48:$C$52))^($F305-L$218+1))*'Total CH4 prod CO2 Inj'!Q91+($F$53*(1+AVERAGE($D$48:$D$52))^($F305-L$218+1))*'Total CH4 prod CO2 Inj'!AH91-'Inj sep cost'!Q91-'Inj sep cost'!AH91</f>
        <v>#NAME?</v>
      </c>
      <c r="M305" s="27" t="e">
        <f ca="1">($E$54*(1+AVERAGE($C$49:$C$53))^($F305-M$218+1))*'Total CH4 prod CO2 Inj'!Q91+($F$54*(1+AVERAGE($D$49:$D$53))^($F305-M$218+1))*'Total CH4 prod CO2 Inj'!AH91-'Inj sep cost'!Q91-'Inj sep cost'!AH91</f>
        <v>#NAME?</v>
      </c>
      <c r="N305" s="27" t="e">
        <f ca="1">($E$55*(1+AVERAGE($C$50:$C$54))^($F305-N$218+1))*'Total CH4 prod CO2 Inj'!Q91+($F$55*(1+AVERAGE($D$50:$D$54))^($F305-N$218+1))*'Total CH4 prod CO2 Inj'!AH91-'Inj sep cost'!Q91-'Inj sep cost'!AH91</f>
        <v>#NAME?</v>
      </c>
      <c r="O305" s="27" t="e">
        <f ca="1">($E$56*(1+AVERAGE($C$51:$C$55))^($F305-O$218+1))*'Total CH4 prod CO2 Inj'!Q91+($F$56*(1+AVERAGE($D$51:$D$55))^($F305-O$218+1))*'Total CH4 prod CO2 Inj'!AH91-'Inj sep cost'!Q91-'Inj sep cost'!AH91</f>
        <v>#NAME?</v>
      </c>
      <c r="P305" s="27" t="e">
        <f ca="1">($E$57*(1+AVERAGE($C$52:$C$56))^($F305-P$218+1))*'Total CH4 prod CO2 Inj'!Q91+($F$57*(1+AVERAGE($D$52:$D$56))^($F305-P$218+1))*'Total CH4 prod CO2 Inj'!AH91-'Inj sep cost'!Q91-'Inj sep cost'!AH91</f>
        <v>#NAME?</v>
      </c>
      <c r="Q305" s="27" t="e">
        <f ca="1">($E$58*(1+AVERAGE($C$53:$C$57))^($F305-Q$218+1))*'Total CH4 prod CO2 Inj'!Q91+($F$58*(1+AVERAGE($D$53:$D$57))^($F305-Q$218+1))*'Total CH4 prod CO2 Inj'!AH91-'Inj sep cost'!Q91-'Inj sep cost'!AH91</f>
        <v>#NAME?</v>
      </c>
      <c r="R305" s="27" t="e">
        <f ca="1">($E$59*(1+AVERAGE($C$54:$C$58))^($F305-R$218+1))*'Total CH4 prod CO2 Inj'!Q91+($F$59*(1+AVERAGE($D$54:$D$58))^($F305-R$218+1))*'Total CH4 prod CO2 Inj'!AH91-'Inj sep cost'!Q91-'Inj sep cost'!AH91</f>
        <v>#NAME?</v>
      </c>
      <c r="S305" s="27" t="e">
        <f ca="1">($E$60*(1+AVERAGE($C$55:$C$59))^($F305-S$218+1))*'Total CH4 prod CO2 Inj'!Q91+($F$60*(1+AVERAGE($D$55:$D$59))^($F305-S$218+1))*'Total CH4 prod CO2 Inj'!AH91-'Inj sep cost'!Q91-'Inj sep cost'!QH91</f>
        <v>#NAME?</v>
      </c>
      <c r="T305" s="27" t="e">
        <f ca="1">($E$61*(1+AVERAGE($C$56:$C$60))^($F305-T$218+1))*'Total CH4 prod CO2 Inj'!Q91+($F$61*(1+AVERAGE($D$56:$D$60))^($F305-T$218+1))*'Total CH4 prod CO2 Inj'!AH91-'Inj sep cost'!Q91-'Inj sep cost'!AH91</f>
        <v>#NAME?</v>
      </c>
      <c r="U305" s="19" t="e">
        <f t="shared" ref="U305" ca="1" si="149">U93</f>
        <v>#NAME?</v>
      </c>
      <c r="V305" s="19"/>
      <c r="W305" s="19"/>
      <c r="X305" s="19"/>
    </row>
    <row r="306" spans="2:24" x14ac:dyDescent="0.45">
      <c r="F306">
        <v>88</v>
      </c>
      <c r="G306" s="27" t="e">
        <f ca="1">($E$48*(1+AVERAGE($C$44:$C$48))^($F306-G$218+1))*'Total CH4 prod CO2 Inj'!Q92+($F$48*(1+AVERAGE($D$44:$D$48))^($F306-G$218+1))*'Total CH4 prod CO2 Inj'!AH92-'Inj sep cost'!Q92-'Inj sep cost'!AH92</f>
        <v>#NAME?</v>
      </c>
      <c r="H306" s="27" t="e">
        <f ca="1">($E$49*(1+AVERAGE($C$44:$C$48))^($F306-H$218+1))*'Total CH4 prod CO2 Inj'!Q92+($F$49*(1+AVERAGE($D$44:$D$48))^($F306-H$218+1))*'Total CH4 prod CO2 Inj'!AH92-'Inj sep cost'!Q92-'Inj sep cost'!AH92</f>
        <v>#NAME?</v>
      </c>
      <c r="I306" s="27" t="e">
        <f ca="1">($E$50*(1+AVERAGE($C$45:$C$49))^($F306-I$218+1))*'Total CH4 prod CO2 Inj'!Q92+($F$50*(1+AVERAGE($D$45:$D$49))^($F306-I$218+1))*'Total CH4 prod CO2 Inj'!AH92-'Inj sep cost'!Q92-'Inj sep cost'!AH92</f>
        <v>#NAME?</v>
      </c>
      <c r="J306" s="27" t="e">
        <f ca="1">($E$51*(1+AVERAGE($C$46:$C$50))^($F306-J$218+1))*'Total CH4 prod CO2 Inj'!Q92+($F$51*(1+AVERAGE($D$46:$D$50))^($F306-J$218+1))*'Total CH4 prod CO2 Inj'!AH92-'Inj sep cost'!Q92-'Inj sep cost'!AH92</f>
        <v>#NAME?</v>
      </c>
      <c r="K306" s="27" t="e">
        <f ca="1">($E$52*(1+AVERAGE($C$47:$C$51))^($F306-K$218+1))*'Total CH4 prod CO2 Inj'!Q92+($F$52*(1+AVERAGE($D$47:$D$51))^($F306-K$218+1))*'Total CH4 prod CO2 Inj'!AH92-'Inj sep cost'!Q92-'Inj sep cost'!AH92</f>
        <v>#NAME?</v>
      </c>
      <c r="L306" s="27" t="e">
        <f ca="1">($E$53*(1+AVERAGE($C$48:$C$52))^($F306-L$218+1))*'Total CH4 prod CO2 Inj'!Q92+($F$53*(1+AVERAGE($D$48:$D$52))^($F306-L$218+1))*'Total CH4 prod CO2 Inj'!AH92-'Inj sep cost'!Q92-'Inj sep cost'!AH92</f>
        <v>#NAME?</v>
      </c>
      <c r="M306" s="27" t="e">
        <f ca="1">($E$54*(1+AVERAGE($C$49:$C$53))^($F306-M$218+1))*'Total CH4 prod CO2 Inj'!Q92+($F$54*(1+AVERAGE($D$49:$D$53))^($F306-M$218+1))*'Total CH4 prod CO2 Inj'!AH92-'Inj sep cost'!Q92-'Inj sep cost'!AH92</f>
        <v>#NAME?</v>
      </c>
      <c r="N306" s="27" t="e">
        <f ca="1">($E$55*(1+AVERAGE($C$50:$C$54))^($F306-N$218+1))*'Total CH4 prod CO2 Inj'!Q92+($F$55*(1+AVERAGE($D$50:$D$54))^($F306-N$218+1))*'Total CH4 prod CO2 Inj'!AH92-'Inj sep cost'!Q92-'Inj sep cost'!AH92</f>
        <v>#NAME?</v>
      </c>
      <c r="O306" s="27" t="e">
        <f ca="1">($E$56*(1+AVERAGE($C$51:$C$55))^($F306-O$218+1))*'Total CH4 prod CO2 Inj'!Q92+($F$56*(1+AVERAGE($D$51:$D$55))^($F306-O$218+1))*'Total CH4 prod CO2 Inj'!AH92-'Inj sep cost'!Q92-'Inj sep cost'!AH92</f>
        <v>#NAME?</v>
      </c>
      <c r="P306" s="27" t="e">
        <f ca="1">($E$57*(1+AVERAGE($C$52:$C$56))^($F306-P$218+1))*'Total CH4 prod CO2 Inj'!Q92+($F$57*(1+AVERAGE($D$52:$D$56))^($F306-P$218+1))*'Total CH4 prod CO2 Inj'!AH92-'Inj sep cost'!Q92-'Inj sep cost'!AH92</f>
        <v>#NAME?</v>
      </c>
      <c r="Q306" s="27" t="e">
        <f ca="1">($E$58*(1+AVERAGE($C$53:$C$57))^($F306-Q$218+1))*'Total CH4 prod CO2 Inj'!Q92+($F$58*(1+AVERAGE($D$53:$D$57))^($F306-Q$218+1))*'Total CH4 prod CO2 Inj'!AH92-'Inj sep cost'!Q92-'Inj sep cost'!AH92</f>
        <v>#NAME?</v>
      </c>
      <c r="R306" s="27" t="e">
        <f ca="1">($E$59*(1+AVERAGE($C$54:$C$58))^($F306-R$218+1))*'Total CH4 prod CO2 Inj'!Q92+($F$59*(1+AVERAGE($D$54:$D$58))^($F306-R$218+1))*'Total CH4 prod CO2 Inj'!AH92-'Inj sep cost'!Q92-'Inj sep cost'!AH92</f>
        <v>#NAME?</v>
      </c>
      <c r="S306" s="27" t="e">
        <f ca="1">($E$60*(1+AVERAGE($C$55:$C$59))^($F306-S$218+1))*'Total CH4 prod CO2 Inj'!Q92+($F$60*(1+AVERAGE($D$55:$D$59))^($F306-S$218+1))*'Total CH4 prod CO2 Inj'!AH92-'Inj sep cost'!Q92-'Inj sep cost'!QH92</f>
        <v>#NAME?</v>
      </c>
      <c r="T306" s="27" t="e">
        <f ca="1">($E$61*(1+AVERAGE($C$56:$C$60))^($F306-T$218+1))*'Total CH4 prod CO2 Inj'!Q92+($F$61*(1+AVERAGE($D$56:$D$60))^($F306-T$218+1))*'Total CH4 prod CO2 Inj'!AH92-'Inj sep cost'!Q92-'Inj sep cost'!AH92</f>
        <v>#NAME?</v>
      </c>
      <c r="U306" s="19" t="e">
        <f t="shared" ref="U306" ca="1" si="150">U94</f>
        <v>#NAME?</v>
      </c>
      <c r="V306" s="19"/>
      <c r="W306" s="19"/>
      <c r="X306" s="19"/>
    </row>
    <row r="307" spans="2:24" x14ac:dyDescent="0.45">
      <c r="F307">
        <v>89</v>
      </c>
      <c r="G307" s="27" t="e">
        <f ca="1">($E$48*(1+AVERAGE($C$44:$C$48))^($F307-G$218+1))*'Total CH4 prod CO2 Inj'!Q93+($F$48*(1+AVERAGE($D$44:$D$48))^($F307-G$218+1))*'Total CH4 prod CO2 Inj'!AH93-'Inj sep cost'!Q93-'Inj sep cost'!AH93</f>
        <v>#NAME?</v>
      </c>
      <c r="H307" s="27" t="e">
        <f ca="1">($E$49*(1+AVERAGE($C$44:$C$48))^($F307-H$218+1))*'Total CH4 prod CO2 Inj'!Q93+($F$49*(1+AVERAGE($D$44:$D$48))^($F307-H$218+1))*'Total CH4 prod CO2 Inj'!AH93-'Inj sep cost'!Q93-'Inj sep cost'!AH93</f>
        <v>#NAME?</v>
      </c>
      <c r="I307" s="27" t="e">
        <f ca="1">($E$50*(1+AVERAGE($C$45:$C$49))^($F307-I$218+1))*'Total CH4 prod CO2 Inj'!Q93+($F$50*(1+AVERAGE($D$45:$D$49))^($F307-I$218+1))*'Total CH4 prod CO2 Inj'!AH93-'Inj sep cost'!Q93-'Inj sep cost'!AH93</f>
        <v>#NAME?</v>
      </c>
      <c r="J307" s="27" t="e">
        <f ca="1">($E$51*(1+AVERAGE($C$46:$C$50))^($F307-J$218+1))*'Total CH4 prod CO2 Inj'!Q93+($F$51*(1+AVERAGE($D$46:$D$50))^($F307-J$218+1))*'Total CH4 prod CO2 Inj'!AH93-'Inj sep cost'!Q93-'Inj sep cost'!AH93</f>
        <v>#NAME?</v>
      </c>
      <c r="K307" s="27" t="e">
        <f ca="1">($E$52*(1+AVERAGE($C$47:$C$51))^($F307-K$218+1))*'Total CH4 prod CO2 Inj'!Q93+($F$52*(1+AVERAGE($D$47:$D$51))^($F307-K$218+1))*'Total CH4 prod CO2 Inj'!AH93-'Inj sep cost'!Q93-'Inj sep cost'!AH93</f>
        <v>#NAME?</v>
      </c>
      <c r="L307" s="27" t="e">
        <f ca="1">($E$53*(1+AVERAGE($C$48:$C$52))^($F307-L$218+1))*'Total CH4 prod CO2 Inj'!Q93+($F$53*(1+AVERAGE($D$48:$D$52))^($F307-L$218+1))*'Total CH4 prod CO2 Inj'!AH93-'Inj sep cost'!Q93-'Inj sep cost'!AH93</f>
        <v>#NAME?</v>
      </c>
      <c r="M307" s="27" t="e">
        <f ca="1">($E$54*(1+AVERAGE($C$49:$C$53))^($F307-M$218+1))*'Total CH4 prod CO2 Inj'!Q93+($F$54*(1+AVERAGE($D$49:$D$53))^($F307-M$218+1))*'Total CH4 prod CO2 Inj'!AH93-'Inj sep cost'!Q93-'Inj sep cost'!AH93</f>
        <v>#NAME?</v>
      </c>
      <c r="N307" s="27" t="e">
        <f ca="1">($E$55*(1+AVERAGE($C$50:$C$54))^($F307-N$218+1))*'Total CH4 prod CO2 Inj'!Q93+($F$55*(1+AVERAGE($D$50:$D$54))^($F307-N$218+1))*'Total CH4 prod CO2 Inj'!AH93-'Inj sep cost'!Q93-'Inj sep cost'!AH93</f>
        <v>#NAME?</v>
      </c>
      <c r="O307" s="27" t="e">
        <f ca="1">($E$56*(1+AVERAGE($C$51:$C$55))^($F307-O$218+1))*'Total CH4 prod CO2 Inj'!Q93+($F$56*(1+AVERAGE($D$51:$D$55))^($F307-O$218+1))*'Total CH4 prod CO2 Inj'!AH93-'Inj sep cost'!Q93-'Inj sep cost'!AH93</f>
        <v>#NAME?</v>
      </c>
      <c r="P307" s="27" t="e">
        <f ca="1">($E$57*(1+AVERAGE($C$52:$C$56))^($F307-P$218+1))*'Total CH4 prod CO2 Inj'!Q93+($F$57*(1+AVERAGE($D$52:$D$56))^($F307-P$218+1))*'Total CH4 prod CO2 Inj'!AH93-'Inj sep cost'!Q93-'Inj sep cost'!AH93</f>
        <v>#NAME?</v>
      </c>
      <c r="Q307" s="27" t="e">
        <f ca="1">($E$58*(1+AVERAGE($C$53:$C$57))^($F307-Q$218+1))*'Total CH4 prod CO2 Inj'!Q93+($F$58*(1+AVERAGE($D$53:$D$57))^($F307-Q$218+1))*'Total CH4 prod CO2 Inj'!AH93-'Inj sep cost'!Q93-'Inj sep cost'!AH93</f>
        <v>#NAME?</v>
      </c>
      <c r="R307" s="27" t="e">
        <f ca="1">($E$59*(1+AVERAGE($C$54:$C$58))^($F307-R$218+1))*'Total CH4 prod CO2 Inj'!Q93+($F$59*(1+AVERAGE($D$54:$D$58))^($F307-R$218+1))*'Total CH4 prod CO2 Inj'!AH93-'Inj sep cost'!Q93-'Inj sep cost'!AH93</f>
        <v>#NAME?</v>
      </c>
      <c r="S307" s="27" t="e">
        <f ca="1">($E$60*(1+AVERAGE($C$55:$C$59))^($F307-S$218+1))*'Total CH4 prod CO2 Inj'!Q93+($F$60*(1+AVERAGE($D$55:$D$59))^($F307-S$218+1))*'Total CH4 prod CO2 Inj'!AH93-'Inj sep cost'!Q93-'Inj sep cost'!QH93</f>
        <v>#NAME?</v>
      </c>
      <c r="T307" s="27" t="e">
        <f ca="1">($E$61*(1+AVERAGE($C$56:$C$60))^($F307-T$218+1))*'Total CH4 prod CO2 Inj'!Q93+($F$61*(1+AVERAGE($D$56:$D$60))^($F307-T$218+1))*'Total CH4 prod CO2 Inj'!AH93-'Inj sep cost'!Q93-'Inj sep cost'!AH93</f>
        <v>#NAME?</v>
      </c>
      <c r="U307" s="19" t="e">
        <f t="shared" ref="U307" ca="1" si="151">U95</f>
        <v>#NAME?</v>
      </c>
      <c r="V307" s="19"/>
      <c r="W307" s="19"/>
      <c r="X307" s="19"/>
    </row>
    <row r="308" spans="2:24" x14ac:dyDescent="0.45">
      <c r="F308">
        <v>90</v>
      </c>
      <c r="G308" s="27" t="e">
        <f ca="1">($E$48*(1+AVERAGE($C$44:$C$48))^($F308-G$218+1))*'Total CH4 prod CO2 Inj'!Q94+($F$48*(1+AVERAGE($D$44:$D$48))^($F308-G$218+1))*'Total CH4 prod CO2 Inj'!AH94-'Inj sep cost'!Q94-'Inj sep cost'!AH94</f>
        <v>#NAME?</v>
      </c>
      <c r="H308" s="27" t="e">
        <f ca="1">($E$49*(1+AVERAGE($C$44:$C$48))^($F308-H$218+1))*'Total CH4 prod CO2 Inj'!Q94+($F$49*(1+AVERAGE($D$44:$D$48))^($F308-H$218+1))*'Total CH4 prod CO2 Inj'!AH94-'Inj sep cost'!Q94-'Inj sep cost'!AH94</f>
        <v>#NAME?</v>
      </c>
      <c r="I308" s="27" t="e">
        <f ca="1">($E$50*(1+AVERAGE($C$45:$C$49))^($F308-I$218+1))*'Total CH4 prod CO2 Inj'!Q94+($F$50*(1+AVERAGE($D$45:$D$49))^($F308-I$218+1))*'Total CH4 prod CO2 Inj'!AH94-'Inj sep cost'!Q94-'Inj sep cost'!AH94</f>
        <v>#NAME?</v>
      </c>
      <c r="J308" s="27" t="e">
        <f ca="1">($E$51*(1+AVERAGE($C$46:$C$50))^($F308-J$218+1))*'Total CH4 prod CO2 Inj'!Q94+($F$51*(1+AVERAGE($D$46:$D$50))^($F308-J$218+1))*'Total CH4 prod CO2 Inj'!AH94-'Inj sep cost'!Q94-'Inj sep cost'!AH94</f>
        <v>#NAME?</v>
      </c>
      <c r="K308" s="27" t="e">
        <f ca="1">($E$52*(1+AVERAGE($C$47:$C$51))^($F308-K$218+1))*'Total CH4 prod CO2 Inj'!Q94+($F$52*(1+AVERAGE($D$47:$D$51))^($F308-K$218+1))*'Total CH4 prod CO2 Inj'!AH94-'Inj sep cost'!Q94-'Inj sep cost'!AH94</f>
        <v>#NAME?</v>
      </c>
      <c r="L308" s="27" t="e">
        <f ca="1">($E$53*(1+AVERAGE($C$48:$C$52))^($F308-L$218+1))*'Total CH4 prod CO2 Inj'!Q94+($F$53*(1+AVERAGE($D$48:$D$52))^($F308-L$218+1))*'Total CH4 prod CO2 Inj'!AH94-'Inj sep cost'!Q94-'Inj sep cost'!AH94</f>
        <v>#NAME?</v>
      </c>
      <c r="M308" s="27" t="e">
        <f ca="1">($E$54*(1+AVERAGE($C$49:$C$53))^($F308-M$218+1))*'Total CH4 prod CO2 Inj'!Q94+($F$54*(1+AVERAGE($D$49:$D$53))^($F308-M$218+1))*'Total CH4 prod CO2 Inj'!AH94-'Inj sep cost'!Q94-'Inj sep cost'!AH94</f>
        <v>#NAME?</v>
      </c>
      <c r="N308" s="27" t="e">
        <f ca="1">($E$55*(1+AVERAGE($C$50:$C$54))^($F308-N$218+1))*'Total CH4 prod CO2 Inj'!Q94+($F$55*(1+AVERAGE($D$50:$D$54))^($F308-N$218+1))*'Total CH4 prod CO2 Inj'!AH94-'Inj sep cost'!Q94-'Inj sep cost'!AH94</f>
        <v>#NAME?</v>
      </c>
      <c r="O308" s="27" t="e">
        <f ca="1">($E$56*(1+AVERAGE($C$51:$C$55))^($F308-O$218+1))*'Total CH4 prod CO2 Inj'!Q94+($F$56*(1+AVERAGE($D$51:$D$55))^($F308-O$218+1))*'Total CH4 prod CO2 Inj'!AH94-'Inj sep cost'!Q94-'Inj sep cost'!AH94</f>
        <v>#NAME?</v>
      </c>
      <c r="P308" s="27" t="e">
        <f ca="1">($E$57*(1+AVERAGE($C$52:$C$56))^($F308-P$218+1))*'Total CH4 prod CO2 Inj'!Q94+($F$57*(1+AVERAGE($D$52:$D$56))^($F308-P$218+1))*'Total CH4 prod CO2 Inj'!AH94-'Inj sep cost'!Q94-'Inj sep cost'!AH94</f>
        <v>#NAME?</v>
      </c>
      <c r="Q308" s="27" t="e">
        <f ca="1">($E$58*(1+AVERAGE($C$53:$C$57))^($F308-Q$218+1))*'Total CH4 prod CO2 Inj'!Q94+($F$58*(1+AVERAGE($D$53:$D$57))^($F308-Q$218+1))*'Total CH4 prod CO2 Inj'!AH94-'Inj sep cost'!Q94-'Inj sep cost'!AH94</f>
        <v>#NAME?</v>
      </c>
      <c r="R308" s="27" t="e">
        <f ca="1">($E$59*(1+AVERAGE($C$54:$C$58))^($F308-R$218+1))*'Total CH4 prod CO2 Inj'!Q94+($F$59*(1+AVERAGE($D$54:$D$58))^($F308-R$218+1))*'Total CH4 prod CO2 Inj'!AH94-'Inj sep cost'!Q94-'Inj sep cost'!AH94</f>
        <v>#NAME?</v>
      </c>
      <c r="S308" s="27" t="e">
        <f ca="1">($E$60*(1+AVERAGE($C$55:$C$59))^($F308-S$218+1))*'Total CH4 prod CO2 Inj'!Q94+($F$60*(1+AVERAGE($D$55:$D$59))^($F308-S$218+1))*'Total CH4 prod CO2 Inj'!AH94-'Inj sep cost'!Q94-'Inj sep cost'!QH94</f>
        <v>#NAME?</v>
      </c>
      <c r="T308" s="27" t="e">
        <f ca="1">($E$61*(1+AVERAGE($C$56:$C$60))^($F308-T$218+1))*'Total CH4 prod CO2 Inj'!Q94+($F$61*(1+AVERAGE($D$56:$D$60))^($F308-T$218+1))*'Total CH4 prod CO2 Inj'!AH94-'Inj sep cost'!Q94-'Inj sep cost'!AH94</f>
        <v>#NAME?</v>
      </c>
      <c r="U308" s="19" t="e">
        <f t="shared" ref="U308" ca="1" si="152">U96</f>
        <v>#NAME?</v>
      </c>
      <c r="V308" s="19"/>
      <c r="W308" s="19"/>
      <c r="X308" s="19"/>
    </row>
    <row r="309" spans="2:24" x14ac:dyDescent="0.45">
      <c r="F309">
        <v>91</v>
      </c>
      <c r="G309" s="27" t="e">
        <f ca="1">($E$48*(1+AVERAGE($C$44:$C$48))^($F309-G$218+1))*'Total CH4 prod CO2 Inj'!Q95+($F$48*(1+AVERAGE($D$44:$D$48))^($F309-G$218+1))*'Total CH4 prod CO2 Inj'!AH95-'Inj sep cost'!Q95-'Inj sep cost'!AH95</f>
        <v>#NAME?</v>
      </c>
      <c r="H309" s="27" t="e">
        <f ca="1">($E$49*(1+AVERAGE($C$44:$C$48))^($F309-H$218+1))*'Total CH4 prod CO2 Inj'!Q95+($F$49*(1+AVERAGE($D$44:$D$48))^($F309-H$218+1))*'Total CH4 prod CO2 Inj'!AH95-'Inj sep cost'!Q95-'Inj sep cost'!AH95</f>
        <v>#NAME?</v>
      </c>
      <c r="I309" s="27" t="e">
        <f ca="1">($E$50*(1+AVERAGE($C$45:$C$49))^($F309-I$218+1))*'Total CH4 prod CO2 Inj'!Q95+($F$50*(1+AVERAGE($D$45:$D$49))^($F309-I$218+1))*'Total CH4 prod CO2 Inj'!AH95-'Inj sep cost'!Q95-'Inj sep cost'!AH95</f>
        <v>#NAME?</v>
      </c>
      <c r="J309" s="27" t="e">
        <f ca="1">($E$51*(1+AVERAGE($C$46:$C$50))^($F309-J$218+1))*'Total CH4 prod CO2 Inj'!Q95+($F$51*(1+AVERAGE($D$46:$D$50))^($F309-J$218+1))*'Total CH4 prod CO2 Inj'!AH95-'Inj sep cost'!Q95-'Inj sep cost'!AH95</f>
        <v>#NAME?</v>
      </c>
      <c r="K309" s="27" t="e">
        <f ca="1">($E$52*(1+AVERAGE($C$47:$C$51))^($F309-K$218+1))*'Total CH4 prod CO2 Inj'!Q95+($F$52*(1+AVERAGE($D$47:$D$51))^($F309-K$218+1))*'Total CH4 prod CO2 Inj'!AH95-'Inj sep cost'!Q95-'Inj sep cost'!AH95</f>
        <v>#NAME?</v>
      </c>
      <c r="L309" s="27" t="e">
        <f ca="1">($E$53*(1+AVERAGE($C$48:$C$52))^($F309-L$218+1))*'Total CH4 prod CO2 Inj'!Q95+($F$53*(1+AVERAGE($D$48:$D$52))^($F309-L$218+1))*'Total CH4 prod CO2 Inj'!AH95-'Inj sep cost'!Q95-'Inj sep cost'!AH95</f>
        <v>#NAME?</v>
      </c>
      <c r="M309" s="27" t="e">
        <f ca="1">($E$54*(1+AVERAGE($C$49:$C$53))^($F309-M$218+1))*'Total CH4 prod CO2 Inj'!Q95+($F$54*(1+AVERAGE($D$49:$D$53))^($F309-M$218+1))*'Total CH4 prod CO2 Inj'!AH95-'Inj sep cost'!Q95-'Inj sep cost'!AH95</f>
        <v>#NAME?</v>
      </c>
      <c r="N309" s="27" t="e">
        <f ca="1">($E$55*(1+AVERAGE($C$50:$C$54))^($F309-N$218+1))*'Total CH4 prod CO2 Inj'!Q95+($F$55*(1+AVERAGE($D$50:$D$54))^($F309-N$218+1))*'Total CH4 prod CO2 Inj'!AH95-'Inj sep cost'!Q95-'Inj sep cost'!AH95</f>
        <v>#NAME?</v>
      </c>
      <c r="O309" s="27" t="e">
        <f ca="1">($E$56*(1+AVERAGE($C$51:$C$55))^($F309-O$218+1))*'Total CH4 prod CO2 Inj'!Q95+($F$56*(1+AVERAGE($D$51:$D$55))^($F309-O$218+1))*'Total CH4 prod CO2 Inj'!AH95-'Inj sep cost'!Q95-'Inj sep cost'!AH95</f>
        <v>#NAME?</v>
      </c>
      <c r="P309" s="27" t="e">
        <f ca="1">($E$57*(1+AVERAGE($C$52:$C$56))^($F309-P$218+1))*'Total CH4 prod CO2 Inj'!Q95+($F$57*(1+AVERAGE($D$52:$D$56))^($F309-P$218+1))*'Total CH4 prod CO2 Inj'!AH95-'Inj sep cost'!Q95-'Inj sep cost'!AH95</f>
        <v>#NAME?</v>
      </c>
      <c r="Q309" s="27" t="e">
        <f ca="1">($E$58*(1+AVERAGE($C$53:$C$57))^($F309-Q$218+1))*'Total CH4 prod CO2 Inj'!Q95+($F$58*(1+AVERAGE($D$53:$D$57))^($F309-Q$218+1))*'Total CH4 prod CO2 Inj'!AH95-'Inj sep cost'!Q95-'Inj sep cost'!AH95</f>
        <v>#NAME?</v>
      </c>
      <c r="R309" s="27" t="e">
        <f ca="1">($E$59*(1+AVERAGE($C$54:$C$58))^($F309-R$218+1))*'Total CH4 prod CO2 Inj'!Q95+($F$59*(1+AVERAGE($D$54:$D$58))^($F309-R$218+1))*'Total CH4 prod CO2 Inj'!AH95-'Inj sep cost'!Q95-'Inj sep cost'!AH95</f>
        <v>#NAME?</v>
      </c>
      <c r="S309" s="27" t="e">
        <f ca="1">($E$60*(1+AVERAGE($C$55:$C$59))^($F309-S$218+1))*'Total CH4 prod CO2 Inj'!Q95+($F$60*(1+AVERAGE($D$55:$D$59))^($F309-S$218+1))*'Total CH4 prod CO2 Inj'!AH95-'Inj sep cost'!Q95-'Inj sep cost'!QH95</f>
        <v>#NAME?</v>
      </c>
      <c r="T309" s="27" t="e">
        <f ca="1">($E$61*(1+AVERAGE($C$56:$C$60))^($F309-T$218+1))*'Total CH4 prod CO2 Inj'!Q95+($F$61*(1+AVERAGE($D$56:$D$60))^($F309-T$218+1))*'Total CH4 prod CO2 Inj'!AH95-'Inj sep cost'!Q95-'Inj sep cost'!AH95</f>
        <v>#NAME?</v>
      </c>
      <c r="U309" s="19" t="e">
        <f t="shared" ref="U309" ca="1" si="153">U97</f>
        <v>#NAME?</v>
      </c>
      <c r="V309" s="19"/>
      <c r="W309" s="19"/>
      <c r="X309" s="19"/>
    </row>
    <row r="310" spans="2:24" x14ac:dyDescent="0.45">
      <c r="F310">
        <v>92</v>
      </c>
      <c r="G310" s="27" t="e">
        <f ca="1">($E$48*(1+AVERAGE($C$44:$C$48))^($F310-G$218+1))*'Total CH4 prod CO2 Inj'!Q96+($F$48*(1+AVERAGE($D$44:$D$48))^($F310-G$218+1))*'Total CH4 prod CO2 Inj'!AH96-'Inj sep cost'!Q96-'Inj sep cost'!AH96</f>
        <v>#NAME?</v>
      </c>
      <c r="H310" s="27" t="e">
        <f ca="1">($E$49*(1+AVERAGE($C$44:$C$48))^($F310-H$218+1))*'Total CH4 prod CO2 Inj'!Q96+($F$49*(1+AVERAGE($D$44:$D$48))^($F310-H$218+1))*'Total CH4 prod CO2 Inj'!AH96-'Inj sep cost'!Q96-'Inj sep cost'!AH96</f>
        <v>#NAME?</v>
      </c>
      <c r="I310" s="27" t="e">
        <f ca="1">($E$50*(1+AVERAGE($C$45:$C$49))^($F310-I$218+1))*'Total CH4 prod CO2 Inj'!Q96+($F$50*(1+AVERAGE($D$45:$D$49))^($F310-I$218+1))*'Total CH4 prod CO2 Inj'!AH96-'Inj sep cost'!Q96-'Inj sep cost'!AH96</f>
        <v>#NAME?</v>
      </c>
      <c r="J310" s="27" t="e">
        <f ca="1">($E$51*(1+AVERAGE($C$46:$C$50))^($F310-J$218+1))*'Total CH4 prod CO2 Inj'!Q96+($F$51*(1+AVERAGE($D$46:$D$50))^($F310-J$218+1))*'Total CH4 prod CO2 Inj'!AH96-'Inj sep cost'!Q96-'Inj sep cost'!AH96</f>
        <v>#NAME?</v>
      </c>
      <c r="K310" s="27" t="e">
        <f ca="1">($E$52*(1+AVERAGE($C$47:$C$51))^($F310-K$218+1))*'Total CH4 prod CO2 Inj'!Q96+($F$52*(1+AVERAGE($D$47:$D$51))^($F310-K$218+1))*'Total CH4 prod CO2 Inj'!AH96-'Inj sep cost'!Q96-'Inj sep cost'!AH96</f>
        <v>#NAME?</v>
      </c>
      <c r="L310" s="27" t="e">
        <f ca="1">($E$53*(1+AVERAGE($C$48:$C$52))^($F310-L$218+1))*'Total CH4 prod CO2 Inj'!Q96+($F$53*(1+AVERAGE($D$48:$D$52))^($F310-L$218+1))*'Total CH4 prod CO2 Inj'!AH96-'Inj sep cost'!Q96-'Inj sep cost'!AH96</f>
        <v>#NAME?</v>
      </c>
      <c r="M310" s="27" t="e">
        <f ca="1">($E$54*(1+AVERAGE($C$49:$C$53))^($F310-M$218+1))*'Total CH4 prod CO2 Inj'!Q96+($F$54*(1+AVERAGE($D$49:$D$53))^($F310-M$218+1))*'Total CH4 prod CO2 Inj'!AH96-'Inj sep cost'!Q96-'Inj sep cost'!AH96</f>
        <v>#NAME?</v>
      </c>
      <c r="N310" s="27" t="e">
        <f ca="1">($E$55*(1+AVERAGE($C$50:$C$54))^($F310-N$218+1))*'Total CH4 prod CO2 Inj'!Q96+($F$55*(1+AVERAGE($D$50:$D$54))^($F310-N$218+1))*'Total CH4 prod CO2 Inj'!AH96-'Inj sep cost'!Q96-'Inj sep cost'!AH96</f>
        <v>#NAME?</v>
      </c>
      <c r="O310" s="27" t="e">
        <f ca="1">($E$56*(1+AVERAGE($C$51:$C$55))^($F310-O$218+1))*'Total CH4 prod CO2 Inj'!Q96+($F$56*(1+AVERAGE($D$51:$D$55))^($F310-O$218+1))*'Total CH4 prod CO2 Inj'!AH96-'Inj sep cost'!Q96-'Inj sep cost'!AH96</f>
        <v>#NAME?</v>
      </c>
      <c r="P310" s="27" t="e">
        <f ca="1">($E$57*(1+AVERAGE($C$52:$C$56))^($F310-P$218+1))*'Total CH4 prod CO2 Inj'!Q96+($F$57*(1+AVERAGE($D$52:$D$56))^($F310-P$218+1))*'Total CH4 prod CO2 Inj'!AH96-'Inj sep cost'!Q96-'Inj sep cost'!AH96</f>
        <v>#NAME?</v>
      </c>
      <c r="Q310" s="27" t="e">
        <f ca="1">($E$58*(1+AVERAGE($C$53:$C$57))^($F310-Q$218+1))*'Total CH4 prod CO2 Inj'!Q96+($F$58*(1+AVERAGE($D$53:$D$57))^($F310-Q$218+1))*'Total CH4 prod CO2 Inj'!AH96-'Inj sep cost'!Q96-'Inj sep cost'!AH96</f>
        <v>#NAME?</v>
      </c>
      <c r="R310" s="27" t="e">
        <f ca="1">($E$59*(1+AVERAGE($C$54:$C$58))^($F310-R$218+1))*'Total CH4 prod CO2 Inj'!Q96+($F$59*(1+AVERAGE($D$54:$D$58))^($F310-R$218+1))*'Total CH4 prod CO2 Inj'!AH96-'Inj sep cost'!Q96-'Inj sep cost'!AH96</f>
        <v>#NAME?</v>
      </c>
      <c r="S310" s="27" t="e">
        <f ca="1">($E$60*(1+AVERAGE($C$55:$C$59))^($F310-S$218+1))*'Total CH4 prod CO2 Inj'!Q96+($F$60*(1+AVERAGE($D$55:$D$59))^($F310-S$218+1))*'Total CH4 prod CO2 Inj'!AH96-'Inj sep cost'!Q96-'Inj sep cost'!QH96</f>
        <v>#NAME?</v>
      </c>
      <c r="T310" s="27" t="e">
        <f ca="1">($E$61*(1+AVERAGE($C$56:$C$60))^($F310-T$218+1))*'Total CH4 prod CO2 Inj'!Q96+($F$61*(1+AVERAGE($D$56:$D$60))^($F310-T$218+1))*'Total CH4 prod CO2 Inj'!AH96-'Inj sep cost'!Q96-'Inj sep cost'!AH96</f>
        <v>#NAME?</v>
      </c>
      <c r="U310" s="19" t="e">
        <f t="shared" ref="U310" ca="1" si="154">U98</f>
        <v>#NAME?</v>
      </c>
      <c r="V310" s="19"/>
      <c r="W310" s="19"/>
      <c r="X310" s="19"/>
    </row>
    <row r="311" spans="2:24" x14ac:dyDescent="0.45">
      <c r="F311">
        <v>93</v>
      </c>
      <c r="G311" s="27" t="e">
        <f ca="1">($E$48*(1+AVERAGE($C$44:$C$48))^($F311-G$218+1))*'Total CH4 prod CO2 Inj'!Q97+($F$48*(1+AVERAGE($D$44:$D$48))^($F311-G$218+1))*'Total CH4 prod CO2 Inj'!AH97-'Inj sep cost'!Q97-'Inj sep cost'!AH97</f>
        <v>#NAME?</v>
      </c>
      <c r="H311" s="27" t="e">
        <f ca="1">($E$49*(1+AVERAGE($C$44:$C$48))^($F311-H$218+1))*'Total CH4 prod CO2 Inj'!Q97+($F$49*(1+AVERAGE($D$44:$D$48))^($F311-H$218+1))*'Total CH4 prod CO2 Inj'!AH97-'Inj sep cost'!Q97-'Inj sep cost'!AH97</f>
        <v>#NAME?</v>
      </c>
      <c r="I311" s="27" t="e">
        <f ca="1">($E$50*(1+AVERAGE($C$45:$C$49))^($F311-I$218+1))*'Total CH4 prod CO2 Inj'!Q97+($F$50*(1+AVERAGE($D$45:$D$49))^($F311-I$218+1))*'Total CH4 prod CO2 Inj'!AH97-'Inj sep cost'!Q97-'Inj sep cost'!AH97</f>
        <v>#NAME?</v>
      </c>
      <c r="J311" s="27" t="e">
        <f ca="1">($E$51*(1+AVERAGE($C$46:$C$50))^($F311-J$218+1))*'Total CH4 prod CO2 Inj'!Q97+($F$51*(1+AVERAGE($D$46:$D$50))^($F311-J$218+1))*'Total CH4 prod CO2 Inj'!AH97-'Inj sep cost'!Q97-'Inj sep cost'!AH97</f>
        <v>#NAME?</v>
      </c>
      <c r="K311" s="27" t="e">
        <f ca="1">($E$52*(1+AVERAGE($C$47:$C$51))^($F311-K$218+1))*'Total CH4 prod CO2 Inj'!Q97+($F$52*(1+AVERAGE($D$47:$D$51))^($F311-K$218+1))*'Total CH4 prod CO2 Inj'!AH97-'Inj sep cost'!Q97-'Inj sep cost'!AH97</f>
        <v>#NAME?</v>
      </c>
      <c r="L311" s="27" t="e">
        <f ca="1">($E$53*(1+AVERAGE($C$48:$C$52))^($F311-L$218+1))*'Total CH4 prod CO2 Inj'!Q97+($F$53*(1+AVERAGE($D$48:$D$52))^($F311-L$218+1))*'Total CH4 prod CO2 Inj'!AH97-'Inj sep cost'!Q97-'Inj sep cost'!AH97</f>
        <v>#NAME?</v>
      </c>
      <c r="M311" s="27" t="e">
        <f ca="1">($E$54*(1+AVERAGE($C$49:$C$53))^($F311-M$218+1))*'Total CH4 prod CO2 Inj'!Q97+($F$54*(1+AVERAGE($D$49:$D$53))^($F311-M$218+1))*'Total CH4 prod CO2 Inj'!AH97-'Inj sep cost'!Q97-'Inj sep cost'!AH97</f>
        <v>#NAME?</v>
      </c>
      <c r="N311" s="27" t="e">
        <f ca="1">($E$55*(1+AVERAGE($C$50:$C$54))^($F311-N$218+1))*'Total CH4 prod CO2 Inj'!Q97+($F$55*(1+AVERAGE($D$50:$D$54))^($F311-N$218+1))*'Total CH4 prod CO2 Inj'!AH97-'Inj sep cost'!Q97-'Inj sep cost'!AH97</f>
        <v>#NAME?</v>
      </c>
      <c r="O311" s="27" t="e">
        <f ca="1">($E$56*(1+AVERAGE($C$51:$C$55))^($F311-O$218+1))*'Total CH4 prod CO2 Inj'!Q97+($F$56*(1+AVERAGE($D$51:$D$55))^($F311-O$218+1))*'Total CH4 prod CO2 Inj'!AH97-'Inj sep cost'!Q97-'Inj sep cost'!AH97</f>
        <v>#NAME?</v>
      </c>
      <c r="P311" s="27" t="e">
        <f ca="1">($E$57*(1+AVERAGE($C$52:$C$56))^($F311-P$218+1))*'Total CH4 prod CO2 Inj'!Q97+($F$57*(1+AVERAGE($D$52:$D$56))^($F311-P$218+1))*'Total CH4 prod CO2 Inj'!AH97-'Inj sep cost'!Q97-'Inj sep cost'!AH97</f>
        <v>#NAME?</v>
      </c>
      <c r="Q311" s="27" t="e">
        <f ca="1">($E$58*(1+AVERAGE($C$53:$C$57))^($F311-Q$218+1))*'Total CH4 prod CO2 Inj'!Q97+($F$58*(1+AVERAGE($D$53:$D$57))^($F311-Q$218+1))*'Total CH4 prod CO2 Inj'!AH97-'Inj sep cost'!Q97-'Inj sep cost'!AH97</f>
        <v>#NAME?</v>
      </c>
      <c r="R311" s="27" t="e">
        <f ca="1">($E$59*(1+AVERAGE($C$54:$C$58))^($F311-R$218+1))*'Total CH4 prod CO2 Inj'!Q97+($F$59*(1+AVERAGE($D$54:$D$58))^($F311-R$218+1))*'Total CH4 prod CO2 Inj'!AH97-'Inj sep cost'!Q97-'Inj sep cost'!AH97</f>
        <v>#NAME?</v>
      </c>
      <c r="S311" s="27" t="e">
        <f ca="1">($E$60*(1+AVERAGE($C$55:$C$59))^($F311-S$218+1))*'Total CH4 prod CO2 Inj'!Q97+($F$60*(1+AVERAGE($D$55:$D$59))^($F311-S$218+1))*'Total CH4 prod CO2 Inj'!AH97-'Inj sep cost'!Q97-'Inj sep cost'!QH97</f>
        <v>#NAME?</v>
      </c>
      <c r="T311" s="27" t="e">
        <f ca="1">($E$61*(1+AVERAGE($C$56:$C$60))^($F311-T$218+1))*'Total CH4 prod CO2 Inj'!Q97+($F$61*(1+AVERAGE($D$56:$D$60))^($F311-T$218+1))*'Total CH4 prod CO2 Inj'!AH97-'Inj sep cost'!Q97-'Inj sep cost'!AH97</f>
        <v>#NAME?</v>
      </c>
      <c r="U311" s="19" t="e">
        <f t="shared" ref="U311" ca="1" si="155">U99</f>
        <v>#NAME?</v>
      </c>
      <c r="V311" s="19"/>
      <c r="W311" s="19"/>
      <c r="X311" s="19"/>
    </row>
    <row r="312" spans="2:24" x14ac:dyDescent="0.45">
      <c r="F312">
        <v>94</v>
      </c>
      <c r="G312" s="27" t="e">
        <f ca="1">($E$48*(1+AVERAGE($C$44:$C$48))^($F312-G$218+1))*'Total CH4 prod CO2 Inj'!Q98+($F$48*(1+AVERAGE($D$44:$D$48))^($F312-G$218+1))*'Total CH4 prod CO2 Inj'!AH98-'Inj sep cost'!Q98-'Inj sep cost'!AH98</f>
        <v>#NAME?</v>
      </c>
      <c r="H312" s="27" t="e">
        <f ca="1">($E$49*(1+AVERAGE($C$44:$C$48))^($F312-H$218+1))*'Total CH4 prod CO2 Inj'!Q98+($F$49*(1+AVERAGE($D$44:$D$48))^($F312-H$218+1))*'Total CH4 prod CO2 Inj'!AH98-'Inj sep cost'!Q98-'Inj sep cost'!AH98</f>
        <v>#NAME?</v>
      </c>
      <c r="I312" s="27" t="e">
        <f ca="1">($E$50*(1+AVERAGE($C$45:$C$49))^($F312-I$218+1))*'Total CH4 prod CO2 Inj'!Q98+($F$50*(1+AVERAGE($D$45:$D$49))^($F312-I$218+1))*'Total CH4 prod CO2 Inj'!AH98-'Inj sep cost'!Q98-'Inj sep cost'!AH98</f>
        <v>#NAME?</v>
      </c>
      <c r="J312" s="27" t="e">
        <f ca="1">($E$51*(1+AVERAGE($C$46:$C$50))^($F312-J$218+1))*'Total CH4 prod CO2 Inj'!Q98+($F$51*(1+AVERAGE($D$46:$D$50))^($F312-J$218+1))*'Total CH4 prod CO2 Inj'!AH98-'Inj sep cost'!Q98-'Inj sep cost'!AH98</f>
        <v>#NAME?</v>
      </c>
      <c r="K312" s="27" t="e">
        <f ca="1">($E$52*(1+AVERAGE($C$47:$C$51))^($F312-K$218+1))*'Total CH4 prod CO2 Inj'!Q98+($F$52*(1+AVERAGE($D$47:$D$51))^($F312-K$218+1))*'Total CH4 prod CO2 Inj'!AH98-'Inj sep cost'!Q98-'Inj sep cost'!AH98</f>
        <v>#NAME?</v>
      </c>
      <c r="L312" s="27" t="e">
        <f ca="1">($E$53*(1+AVERAGE($C$48:$C$52))^($F312-L$218+1))*'Total CH4 prod CO2 Inj'!Q98+($F$53*(1+AVERAGE($D$48:$D$52))^($F312-L$218+1))*'Total CH4 prod CO2 Inj'!AH98-'Inj sep cost'!Q98-'Inj sep cost'!AH98</f>
        <v>#NAME?</v>
      </c>
      <c r="M312" s="27" t="e">
        <f ca="1">($E$54*(1+AVERAGE($C$49:$C$53))^($F312-M$218+1))*'Total CH4 prod CO2 Inj'!Q98+($F$54*(1+AVERAGE($D$49:$D$53))^($F312-M$218+1))*'Total CH4 prod CO2 Inj'!AH98-'Inj sep cost'!Q98-'Inj sep cost'!AH98</f>
        <v>#NAME?</v>
      </c>
      <c r="N312" s="27" t="e">
        <f ca="1">($E$55*(1+AVERAGE($C$50:$C$54))^($F312-N$218+1))*'Total CH4 prod CO2 Inj'!Q98+($F$55*(1+AVERAGE($D$50:$D$54))^($F312-N$218+1))*'Total CH4 prod CO2 Inj'!AH98-'Inj sep cost'!Q98-'Inj sep cost'!AH98</f>
        <v>#NAME?</v>
      </c>
      <c r="O312" s="27" t="e">
        <f ca="1">($E$56*(1+AVERAGE($C$51:$C$55))^($F312-O$218+1))*'Total CH4 prod CO2 Inj'!Q98+($F$56*(1+AVERAGE($D$51:$D$55))^($F312-O$218+1))*'Total CH4 prod CO2 Inj'!AH98-'Inj sep cost'!Q98-'Inj sep cost'!AH98</f>
        <v>#NAME?</v>
      </c>
      <c r="P312" s="27" t="e">
        <f ca="1">($E$57*(1+AVERAGE($C$52:$C$56))^($F312-P$218+1))*'Total CH4 prod CO2 Inj'!Q98+($F$57*(1+AVERAGE($D$52:$D$56))^($F312-P$218+1))*'Total CH4 prod CO2 Inj'!AH98-'Inj sep cost'!Q98-'Inj sep cost'!AH98</f>
        <v>#NAME?</v>
      </c>
      <c r="Q312" s="27" t="e">
        <f ca="1">($E$58*(1+AVERAGE($C$53:$C$57))^($F312-Q$218+1))*'Total CH4 prod CO2 Inj'!Q98+($F$58*(1+AVERAGE($D$53:$D$57))^($F312-Q$218+1))*'Total CH4 prod CO2 Inj'!AH98-'Inj sep cost'!Q98-'Inj sep cost'!AH98</f>
        <v>#NAME?</v>
      </c>
      <c r="R312" s="27" t="e">
        <f ca="1">($E$59*(1+AVERAGE($C$54:$C$58))^($F312-R$218+1))*'Total CH4 prod CO2 Inj'!Q98+($F$59*(1+AVERAGE($D$54:$D$58))^($F312-R$218+1))*'Total CH4 prod CO2 Inj'!AH98-'Inj sep cost'!Q98-'Inj sep cost'!AH98</f>
        <v>#NAME?</v>
      </c>
      <c r="S312" s="27" t="e">
        <f ca="1">($E$60*(1+AVERAGE($C$55:$C$59))^($F312-S$218+1))*'Total CH4 prod CO2 Inj'!Q98+($F$60*(1+AVERAGE($D$55:$D$59))^($F312-S$218+1))*'Total CH4 prod CO2 Inj'!AH98-'Inj sep cost'!Q98-'Inj sep cost'!QH98</f>
        <v>#NAME?</v>
      </c>
      <c r="T312" s="27" t="e">
        <f ca="1">($E$61*(1+AVERAGE($C$56:$C$60))^($F312-T$218+1))*'Total CH4 prod CO2 Inj'!Q98+($F$61*(1+AVERAGE($D$56:$D$60))^($F312-T$218+1))*'Total CH4 prod CO2 Inj'!AH98-'Inj sep cost'!Q98-'Inj sep cost'!AH98</f>
        <v>#NAME?</v>
      </c>
      <c r="U312" s="19" t="e">
        <f t="shared" ref="U312" ca="1" si="156">U100</f>
        <v>#NAME?</v>
      </c>
      <c r="V312" s="19"/>
      <c r="W312" s="19"/>
      <c r="X312" s="19"/>
    </row>
    <row r="313" spans="2:24" x14ac:dyDescent="0.45">
      <c r="F313">
        <v>95</v>
      </c>
      <c r="G313" s="27" t="e">
        <f ca="1">($E$48*(1+AVERAGE($C$44:$C$48))^($F313-G$218+1))*'Total CH4 prod CO2 Inj'!Q99+($F$48*(1+AVERAGE($D$44:$D$48))^($F313-G$218+1))*'Total CH4 prod CO2 Inj'!AH99-'Inj sep cost'!Q99-'Inj sep cost'!AH99</f>
        <v>#NAME?</v>
      </c>
      <c r="H313" s="27" t="e">
        <f ca="1">($E$49*(1+AVERAGE($C$44:$C$48))^($F313-H$218+1))*'Total CH4 prod CO2 Inj'!Q99+($F$49*(1+AVERAGE($D$44:$D$48))^($F313-H$218+1))*'Total CH4 prod CO2 Inj'!AH99-'Inj sep cost'!Q99-'Inj sep cost'!AH99</f>
        <v>#NAME?</v>
      </c>
      <c r="I313" s="27" t="e">
        <f ca="1">($E$50*(1+AVERAGE($C$45:$C$49))^($F313-I$218+1))*'Total CH4 prod CO2 Inj'!Q99+($F$50*(1+AVERAGE($D$45:$D$49))^($F313-I$218+1))*'Total CH4 prod CO2 Inj'!AH99-'Inj sep cost'!Q99-'Inj sep cost'!AH99</f>
        <v>#NAME?</v>
      </c>
      <c r="J313" s="27" t="e">
        <f ca="1">($E$51*(1+AVERAGE($C$46:$C$50))^($F313-J$218+1))*'Total CH4 prod CO2 Inj'!Q99+($F$51*(1+AVERAGE($D$46:$D$50))^($F313-J$218+1))*'Total CH4 prod CO2 Inj'!AH99-'Inj sep cost'!Q99-'Inj sep cost'!AH99</f>
        <v>#NAME?</v>
      </c>
      <c r="K313" s="27" t="e">
        <f ca="1">($E$52*(1+AVERAGE($C$47:$C$51))^($F313-K$218+1))*'Total CH4 prod CO2 Inj'!Q99+($F$52*(1+AVERAGE($D$47:$D$51))^($F313-K$218+1))*'Total CH4 prod CO2 Inj'!AH99-'Inj sep cost'!Q99-'Inj sep cost'!AH99</f>
        <v>#NAME?</v>
      </c>
      <c r="L313" s="27" t="e">
        <f ca="1">($E$53*(1+AVERAGE($C$48:$C$52))^($F313-L$218+1))*'Total CH4 prod CO2 Inj'!Q99+($F$53*(1+AVERAGE($D$48:$D$52))^($F313-L$218+1))*'Total CH4 prod CO2 Inj'!AH99-'Inj sep cost'!Q99-'Inj sep cost'!AH99</f>
        <v>#NAME?</v>
      </c>
      <c r="M313" s="27" t="e">
        <f ca="1">($E$54*(1+AVERAGE($C$49:$C$53))^($F313-M$218+1))*'Total CH4 prod CO2 Inj'!Q99+($F$54*(1+AVERAGE($D$49:$D$53))^($F313-M$218+1))*'Total CH4 prod CO2 Inj'!AH99-'Inj sep cost'!Q99-'Inj sep cost'!AH99</f>
        <v>#NAME?</v>
      </c>
      <c r="N313" s="27" t="e">
        <f ca="1">($E$55*(1+AVERAGE($C$50:$C$54))^($F313-N$218+1))*'Total CH4 prod CO2 Inj'!Q99+($F$55*(1+AVERAGE($D$50:$D$54))^($F313-N$218+1))*'Total CH4 prod CO2 Inj'!AH99-'Inj sep cost'!Q99-'Inj sep cost'!AH99</f>
        <v>#NAME?</v>
      </c>
      <c r="O313" s="27" t="e">
        <f ca="1">($E$56*(1+AVERAGE($C$51:$C$55))^($F313-O$218+1))*'Total CH4 prod CO2 Inj'!Q99+($F$56*(1+AVERAGE($D$51:$D$55))^($F313-O$218+1))*'Total CH4 prod CO2 Inj'!AH99-'Inj sep cost'!Q99-'Inj sep cost'!AH99</f>
        <v>#NAME?</v>
      </c>
      <c r="P313" s="27" t="e">
        <f ca="1">($E$57*(1+AVERAGE($C$52:$C$56))^($F313-P$218+1))*'Total CH4 prod CO2 Inj'!Q99+($F$57*(1+AVERAGE($D$52:$D$56))^($F313-P$218+1))*'Total CH4 prod CO2 Inj'!AH99-'Inj sep cost'!Q99-'Inj sep cost'!AH99</f>
        <v>#NAME?</v>
      </c>
      <c r="Q313" s="27" t="e">
        <f ca="1">($E$58*(1+AVERAGE($C$53:$C$57))^($F313-Q$218+1))*'Total CH4 prod CO2 Inj'!Q99+($F$58*(1+AVERAGE($D$53:$D$57))^($F313-Q$218+1))*'Total CH4 prod CO2 Inj'!AH99-'Inj sep cost'!Q99-'Inj sep cost'!AH99</f>
        <v>#NAME?</v>
      </c>
      <c r="R313" s="27" t="e">
        <f ca="1">($E$59*(1+AVERAGE($C$54:$C$58))^($F313-R$218+1))*'Total CH4 prod CO2 Inj'!Q99+($F$59*(1+AVERAGE($D$54:$D$58))^($F313-R$218+1))*'Total CH4 prod CO2 Inj'!AH99-'Inj sep cost'!Q99-'Inj sep cost'!AH99</f>
        <v>#NAME?</v>
      </c>
      <c r="S313" s="27" t="e">
        <f ca="1">($E$60*(1+AVERAGE($C$55:$C$59))^($F313-S$218+1))*'Total CH4 prod CO2 Inj'!Q99+($F$60*(1+AVERAGE($D$55:$D$59))^($F313-S$218+1))*'Total CH4 prod CO2 Inj'!AH99-'Inj sep cost'!Q99-'Inj sep cost'!QH99</f>
        <v>#NAME?</v>
      </c>
      <c r="T313" s="27" t="e">
        <f ca="1">($E$61*(1+AVERAGE($C$56:$C$60))^($F313-T$218+1))*'Total CH4 prod CO2 Inj'!Q99+($F$61*(1+AVERAGE($D$56:$D$60))^($F313-T$218+1))*'Total CH4 prod CO2 Inj'!AH99-'Inj sep cost'!Q99-'Inj sep cost'!AH99</f>
        <v>#NAME?</v>
      </c>
      <c r="U313" s="19" t="e">
        <f t="shared" ref="U313" ca="1" si="157">U101</f>
        <v>#NAME?</v>
      </c>
      <c r="V313" s="19"/>
      <c r="W313" s="19"/>
      <c r="X313" s="19"/>
    </row>
    <row r="314" spans="2:24" x14ac:dyDescent="0.45">
      <c r="F314">
        <v>96</v>
      </c>
      <c r="G314" s="27" t="e">
        <f ca="1">($E$48*(1+AVERAGE($C$44:$C$48))^($F314-G$218+1))*'Total CH4 prod CO2 Inj'!Q100+($F$48*(1+AVERAGE($D$44:$D$48))^($F314-G$218+1))*'Total CH4 prod CO2 Inj'!AH100-'Inj sep cost'!Q100-'Inj sep cost'!AH100</f>
        <v>#NAME?</v>
      </c>
      <c r="H314" s="27" t="e">
        <f ca="1">($E$49*(1+AVERAGE($C$44:$C$48))^($F314-H$218+1))*'Total CH4 prod CO2 Inj'!Q100+($F$49*(1+AVERAGE($D$44:$D$48))^($F314-H$218+1))*'Total CH4 prod CO2 Inj'!AH100-'Inj sep cost'!Q100-'Inj sep cost'!AH100</f>
        <v>#NAME?</v>
      </c>
      <c r="I314" s="27" t="e">
        <f ca="1">($E$50*(1+AVERAGE($C$45:$C$49))^($F314-I$218+1))*'Total CH4 prod CO2 Inj'!Q100+($F$50*(1+AVERAGE($D$45:$D$49))^($F314-I$218+1))*'Total CH4 prod CO2 Inj'!AH100-'Inj sep cost'!Q100-'Inj sep cost'!AH100</f>
        <v>#NAME?</v>
      </c>
      <c r="J314" s="27" t="e">
        <f ca="1">($E$51*(1+AVERAGE($C$46:$C$50))^($F314-J$218+1))*'Total CH4 prod CO2 Inj'!Q100+($F$51*(1+AVERAGE($D$46:$D$50))^($F314-J$218+1))*'Total CH4 prod CO2 Inj'!AH100-'Inj sep cost'!Q100-'Inj sep cost'!AH100</f>
        <v>#NAME?</v>
      </c>
      <c r="K314" s="27" t="e">
        <f ca="1">($E$52*(1+AVERAGE($C$47:$C$51))^($F314-K$218+1))*'Total CH4 prod CO2 Inj'!Q100+($F$52*(1+AVERAGE($D$47:$D$51))^($F314-K$218+1))*'Total CH4 prod CO2 Inj'!AH100-'Inj sep cost'!Q100-'Inj sep cost'!AH100</f>
        <v>#NAME?</v>
      </c>
      <c r="L314" s="27" t="e">
        <f ca="1">($E$53*(1+AVERAGE($C$48:$C$52))^($F314-L$218+1))*'Total CH4 prod CO2 Inj'!Q100+($F$53*(1+AVERAGE($D$48:$D$52))^($F314-L$218+1))*'Total CH4 prod CO2 Inj'!AH100-'Inj sep cost'!Q100-'Inj sep cost'!AH100</f>
        <v>#NAME?</v>
      </c>
      <c r="M314" s="27" t="e">
        <f ca="1">($E$54*(1+AVERAGE($C$49:$C$53))^($F314-M$218+1))*'Total CH4 prod CO2 Inj'!Q100+($F$54*(1+AVERAGE($D$49:$D$53))^($F314-M$218+1))*'Total CH4 prod CO2 Inj'!AH100-'Inj sep cost'!Q100-'Inj sep cost'!AH100</f>
        <v>#NAME?</v>
      </c>
      <c r="N314" s="27" t="e">
        <f ca="1">($E$55*(1+AVERAGE($C$50:$C$54))^($F314-N$218+1))*'Total CH4 prod CO2 Inj'!Q100+($F$55*(1+AVERAGE($D$50:$D$54))^($F314-N$218+1))*'Total CH4 prod CO2 Inj'!AH100-'Inj sep cost'!Q100-'Inj sep cost'!AH100</f>
        <v>#NAME?</v>
      </c>
      <c r="O314" s="27" t="e">
        <f ca="1">($E$56*(1+AVERAGE($C$51:$C$55))^($F314-O$218+1))*'Total CH4 prod CO2 Inj'!Q100+($F$56*(1+AVERAGE($D$51:$D$55))^($F314-O$218+1))*'Total CH4 prod CO2 Inj'!AH100-'Inj sep cost'!Q100-'Inj sep cost'!AH100</f>
        <v>#NAME?</v>
      </c>
      <c r="P314" s="27" t="e">
        <f ca="1">($E$57*(1+AVERAGE($C$52:$C$56))^($F314-P$218+1))*'Total CH4 prod CO2 Inj'!Q100+($F$57*(1+AVERAGE($D$52:$D$56))^($F314-P$218+1))*'Total CH4 prod CO2 Inj'!AH100-'Inj sep cost'!Q100-'Inj sep cost'!AH100</f>
        <v>#NAME?</v>
      </c>
      <c r="Q314" s="27" t="e">
        <f ca="1">($E$58*(1+AVERAGE($C$53:$C$57))^($F314-Q$218+1))*'Total CH4 prod CO2 Inj'!Q100+($F$58*(1+AVERAGE($D$53:$D$57))^($F314-Q$218+1))*'Total CH4 prod CO2 Inj'!AH100-'Inj sep cost'!Q100-'Inj sep cost'!AH100</f>
        <v>#NAME?</v>
      </c>
      <c r="R314" s="27" t="e">
        <f ca="1">($E$59*(1+AVERAGE($C$54:$C$58))^($F314-R$218+1))*'Total CH4 prod CO2 Inj'!Q100+($F$59*(1+AVERAGE($D$54:$D$58))^($F314-R$218+1))*'Total CH4 prod CO2 Inj'!AH100-'Inj sep cost'!Q100-'Inj sep cost'!AH100</f>
        <v>#NAME?</v>
      </c>
      <c r="S314" s="27" t="e">
        <f ca="1">($E$60*(1+AVERAGE($C$55:$C$59))^($F314-S$218+1))*'Total CH4 prod CO2 Inj'!Q100+($F$60*(1+AVERAGE($D$55:$D$59))^($F314-S$218+1))*'Total CH4 prod CO2 Inj'!AH100-'Inj sep cost'!Q100-'Inj sep cost'!QH100</f>
        <v>#NAME?</v>
      </c>
      <c r="T314" s="27" t="e">
        <f ca="1">($E$61*(1+AVERAGE($C$56:$C$60))^($F314-T$218+1))*'Total CH4 prod CO2 Inj'!Q100+($F$61*(1+AVERAGE($D$56:$D$60))^($F314-T$218+1))*'Total CH4 prod CO2 Inj'!AH100-'Inj sep cost'!Q100-'Inj sep cost'!AH100</f>
        <v>#NAME?</v>
      </c>
      <c r="U314" s="19" t="e">
        <f t="shared" ref="U314" ca="1" si="158">U102</f>
        <v>#NAME?</v>
      </c>
      <c r="V314" s="19"/>
      <c r="W314" s="19"/>
      <c r="X314" s="19"/>
    </row>
    <row r="315" spans="2:24" x14ac:dyDescent="0.45">
      <c r="F315">
        <v>97</v>
      </c>
      <c r="G315" s="27" t="e">
        <f ca="1">($E$48*(1+AVERAGE($C$44:$C$48))^($F315-G$218+1))*'Total CH4 prod CO2 Inj'!Q101+($F$48*(1+AVERAGE($D$44:$D$48))^($F315-G$218+1))*'Total CH4 prod CO2 Inj'!AH101-'Inj sep cost'!Q101-'Inj sep cost'!AH101</f>
        <v>#NAME?</v>
      </c>
      <c r="H315" s="27" t="e">
        <f ca="1">($E$49*(1+AVERAGE($C$44:$C$48))^($F315-H$218+1))*'Total CH4 prod CO2 Inj'!Q101+($F$49*(1+AVERAGE($D$44:$D$48))^($F315-H$218+1))*'Total CH4 prod CO2 Inj'!AH101-'Inj sep cost'!Q101-'Inj sep cost'!AH101</f>
        <v>#NAME?</v>
      </c>
      <c r="I315" s="27" t="e">
        <f ca="1">($E$50*(1+AVERAGE($C$45:$C$49))^($F315-I$218+1))*'Total CH4 prod CO2 Inj'!Q101+($F$50*(1+AVERAGE($D$45:$D$49))^($F315-I$218+1))*'Total CH4 prod CO2 Inj'!AH101-'Inj sep cost'!Q101-'Inj sep cost'!AH101</f>
        <v>#NAME?</v>
      </c>
      <c r="J315" s="27" t="e">
        <f ca="1">($E$51*(1+AVERAGE($C$46:$C$50))^($F315-J$218+1))*'Total CH4 prod CO2 Inj'!Q101+($F$51*(1+AVERAGE($D$46:$D$50))^($F315-J$218+1))*'Total CH4 prod CO2 Inj'!AH101-'Inj sep cost'!Q101-'Inj sep cost'!AH101</f>
        <v>#NAME?</v>
      </c>
      <c r="K315" s="27" t="e">
        <f ca="1">($E$52*(1+AVERAGE($C$47:$C$51))^($F315-K$218+1))*'Total CH4 prod CO2 Inj'!Q101+($F$52*(1+AVERAGE($D$47:$D$51))^($F315-K$218+1))*'Total CH4 prod CO2 Inj'!AH101-'Inj sep cost'!Q101-'Inj sep cost'!AH101</f>
        <v>#NAME?</v>
      </c>
      <c r="L315" s="27" t="e">
        <f ca="1">($E$53*(1+AVERAGE($C$48:$C$52))^($F315-L$218+1))*'Total CH4 prod CO2 Inj'!Q101+($F$53*(1+AVERAGE($D$48:$D$52))^($F315-L$218+1))*'Total CH4 prod CO2 Inj'!AH101-'Inj sep cost'!Q101-'Inj sep cost'!AH101</f>
        <v>#NAME?</v>
      </c>
      <c r="M315" s="27" t="e">
        <f ca="1">($E$54*(1+AVERAGE($C$49:$C$53))^($F315-M$218+1))*'Total CH4 prod CO2 Inj'!Q101+($F$54*(1+AVERAGE($D$49:$D$53))^($F315-M$218+1))*'Total CH4 prod CO2 Inj'!AH101-'Inj sep cost'!Q101-'Inj sep cost'!AH101</f>
        <v>#NAME?</v>
      </c>
      <c r="N315" s="27" t="e">
        <f ca="1">($E$55*(1+AVERAGE($C$50:$C$54))^($F315-N$218+1))*'Total CH4 prod CO2 Inj'!Q101+($F$55*(1+AVERAGE($D$50:$D$54))^($F315-N$218+1))*'Total CH4 prod CO2 Inj'!AH101-'Inj sep cost'!Q101-'Inj sep cost'!AH101</f>
        <v>#NAME?</v>
      </c>
      <c r="O315" s="27" t="e">
        <f ca="1">($E$56*(1+AVERAGE($C$51:$C$55))^($F315-O$218+1))*'Total CH4 prod CO2 Inj'!Q101+($F$56*(1+AVERAGE($D$51:$D$55))^($F315-O$218+1))*'Total CH4 prod CO2 Inj'!AH101-'Inj sep cost'!Q101-'Inj sep cost'!AH101</f>
        <v>#NAME?</v>
      </c>
      <c r="P315" s="27" t="e">
        <f ca="1">($E$57*(1+AVERAGE($C$52:$C$56))^($F315-P$218+1))*'Total CH4 prod CO2 Inj'!Q101+($F$57*(1+AVERAGE($D$52:$D$56))^($F315-P$218+1))*'Total CH4 prod CO2 Inj'!AH101-'Inj sep cost'!Q101-'Inj sep cost'!AH101</f>
        <v>#NAME?</v>
      </c>
      <c r="Q315" s="27" t="e">
        <f ca="1">($E$58*(1+AVERAGE($C$53:$C$57))^($F315-Q$218+1))*'Total CH4 prod CO2 Inj'!Q101+($F$58*(1+AVERAGE($D$53:$D$57))^($F315-Q$218+1))*'Total CH4 prod CO2 Inj'!AH101-'Inj sep cost'!Q101-'Inj sep cost'!AH101</f>
        <v>#NAME?</v>
      </c>
      <c r="R315" s="27" t="e">
        <f ca="1">($E$59*(1+AVERAGE($C$54:$C$58))^($F315-R$218+1))*'Total CH4 prod CO2 Inj'!Q101+($F$59*(1+AVERAGE($D$54:$D$58))^($F315-R$218+1))*'Total CH4 prod CO2 Inj'!AH101-'Inj sep cost'!Q101-'Inj sep cost'!AH101</f>
        <v>#NAME?</v>
      </c>
      <c r="S315" s="27" t="e">
        <f ca="1">($E$60*(1+AVERAGE($C$55:$C$59))^($F315-S$218+1))*'Total CH4 prod CO2 Inj'!Q101+($F$60*(1+AVERAGE($D$55:$D$59))^($F315-S$218+1))*'Total CH4 prod CO2 Inj'!AH101-'Inj sep cost'!Q101-'Inj sep cost'!QH101</f>
        <v>#NAME?</v>
      </c>
      <c r="T315" s="27" t="e">
        <f ca="1">($E$61*(1+AVERAGE($C$56:$C$60))^($F315-T$218+1))*'Total CH4 prod CO2 Inj'!Q101+($F$61*(1+AVERAGE($D$56:$D$60))^($F315-T$218+1))*'Total CH4 prod CO2 Inj'!AH101-'Inj sep cost'!Q101-'Inj sep cost'!AH101</f>
        <v>#NAME?</v>
      </c>
      <c r="U315" s="19" t="e">
        <f t="shared" ref="U315" ca="1" si="159">U103</f>
        <v>#NAME?</v>
      </c>
      <c r="V315" s="19"/>
      <c r="W315" s="19"/>
      <c r="X315" s="19"/>
    </row>
    <row r="316" spans="2:24" x14ac:dyDescent="0.45">
      <c r="F316">
        <v>98</v>
      </c>
      <c r="G316" s="27" t="e">
        <f ca="1">($E$48*(1+AVERAGE($C$44:$C$48))^($F316-G$218+1))*'Total CH4 prod CO2 Inj'!Q102+($F$48*(1+AVERAGE($D$44:$D$48))^($F316-G$218+1))*'Total CH4 prod CO2 Inj'!AH102-'Inj sep cost'!Q102-'Inj sep cost'!AH102</f>
        <v>#NAME?</v>
      </c>
      <c r="H316" s="27" t="e">
        <f ca="1">($E$49*(1+AVERAGE($C$44:$C$48))^($F316-H$218+1))*'Total CH4 prod CO2 Inj'!Q102+($F$49*(1+AVERAGE($D$44:$D$48))^($F316-H$218+1))*'Total CH4 prod CO2 Inj'!AH102-'Inj sep cost'!Q102-'Inj sep cost'!AH102</f>
        <v>#NAME?</v>
      </c>
      <c r="I316" s="27" t="e">
        <f ca="1">($E$50*(1+AVERAGE($C$45:$C$49))^($F316-I$218+1))*'Total CH4 prod CO2 Inj'!Q102+($F$50*(1+AVERAGE($D$45:$D$49))^($F316-I$218+1))*'Total CH4 prod CO2 Inj'!AH102-'Inj sep cost'!Q102-'Inj sep cost'!AH102</f>
        <v>#NAME?</v>
      </c>
      <c r="J316" s="27" t="e">
        <f ca="1">($E$51*(1+AVERAGE($C$46:$C$50))^($F316-J$218+1))*'Total CH4 prod CO2 Inj'!Q102+($F$51*(1+AVERAGE($D$46:$D$50))^($F316-J$218+1))*'Total CH4 prod CO2 Inj'!AH102-'Inj sep cost'!Q102-'Inj sep cost'!AH102</f>
        <v>#NAME?</v>
      </c>
      <c r="K316" s="27" t="e">
        <f ca="1">($E$52*(1+AVERAGE($C$47:$C$51))^($F316-K$218+1))*'Total CH4 prod CO2 Inj'!Q102+($F$52*(1+AVERAGE($D$47:$D$51))^($F316-K$218+1))*'Total CH4 prod CO2 Inj'!AH102-'Inj sep cost'!Q102-'Inj sep cost'!AH102</f>
        <v>#NAME?</v>
      </c>
      <c r="L316" s="27" t="e">
        <f ca="1">($E$53*(1+AVERAGE($C$48:$C$52))^($F316-L$218+1))*'Total CH4 prod CO2 Inj'!Q102+($F$53*(1+AVERAGE($D$48:$D$52))^($F316-L$218+1))*'Total CH4 prod CO2 Inj'!AH102-'Inj sep cost'!Q102-'Inj sep cost'!AH102</f>
        <v>#NAME?</v>
      </c>
      <c r="M316" s="27" t="e">
        <f ca="1">($E$54*(1+AVERAGE($C$49:$C$53))^($F316-M$218+1))*'Total CH4 prod CO2 Inj'!Q102+($F$54*(1+AVERAGE($D$49:$D$53))^($F316-M$218+1))*'Total CH4 prod CO2 Inj'!AH102-'Inj sep cost'!Q102-'Inj sep cost'!AH102</f>
        <v>#NAME?</v>
      </c>
      <c r="N316" s="27" t="e">
        <f ca="1">($E$55*(1+AVERAGE($C$50:$C$54))^($F316-N$218+1))*'Total CH4 prod CO2 Inj'!Q102+($F$55*(1+AVERAGE($D$50:$D$54))^($F316-N$218+1))*'Total CH4 prod CO2 Inj'!AH102-'Inj sep cost'!Q102-'Inj sep cost'!AH102</f>
        <v>#NAME?</v>
      </c>
      <c r="O316" s="27" t="e">
        <f ca="1">($E$56*(1+AVERAGE($C$51:$C$55))^($F316-O$218+1))*'Total CH4 prod CO2 Inj'!Q102+($F$56*(1+AVERAGE($D$51:$D$55))^($F316-O$218+1))*'Total CH4 prod CO2 Inj'!AH102-'Inj sep cost'!Q102-'Inj sep cost'!AH102</f>
        <v>#NAME?</v>
      </c>
      <c r="P316" s="27" t="e">
        <f ca="1">($E$57*(1+AVERAGE($C$52:$C$56))^($F316-P$218+1))*'Total CH4 prod CO2 Inj'!Q102+($F$57*(1+AVERAGE($D$52:$D$56))^($F316-P$218+1))*'Total CH4 prod CO2 Inj'!AH102-'Inj sep cost'!Q102-'Inj sep cost'!AH102</f>
        <v>#NAME?</v>
      </c>
      <c r="Q316" s="27" t="e">
        <f ca="1">($E$58*(1+AVERAGE($C$53:$C$57))^($F316-Q$218+1))*'Total CH4 prod CO2 Inj'!Q102+($F$58*(1+AVERAGE($D$53:$D$57))^($F316-Q$218+1))*'Total CH4 prod CO2 Inj'!AH102-'Inj sep cost'!Q102-'Inj sep cost'!AH102</f>
        <v>#NAME?</v>
      </c>
      <c r="R316" s="27" t="e">
        <f ca="1">($E$59*(1+AVERAGE($C$54:$C$58))^($F316-R$218+1))*'Total CH4 prod CO2 Inj'!Q102+($F$59*(1+AVERAGE($D$54:$D$58))^($F316-R$218+1))*'Total CH4 prod CO2 Inj'!AH102-'Inj sep cost'!Q102-'Inj sep cost'!AH102</f>
        <v>#NAME?</v>
      </c>
      <c r="S316" s="27" t="e">
        <f ca="1">($E$60*(1+AVERAGE($C$55:$C$59))^($F316-S$218+1))*'Total CH4 prod CO2 Inj'!Q102+($F$60*(1+AVERAGE($D$55:$D$59))^($F316-S$218+1))*'Total CH4 prod CO2 Inj'!AH102-'Inj sep cost'!Q102-'Inj sep cost'!QH102</f>
        <v>#NAME?</v>
      </c>
      <c r="T316" s="27" t="e">
        <f ca="1">($E$61*(1+AVERAGE($C$56:$C$60))^($F316-T$218+1))*'Total CH4 prod CO2 Inj'!Q102+($F$61*(1+AVERAGE($D$56:$D$60))^($F316-T$218+1))*'Total CH4 prod CO2 Inj'!AH102-'Inj sep cost'!Q102-'Inj sep cost'!AH102</f>
        <v>#NAME?</v>
      </c>
      <c r="U316" s="19" t="e">
        <f t="shared" ref="U316" ca="1" si="160">U104</f>
        <v>#NAME?</v>
      </c>
      <c r="V316" s="19"/>
      <c r="W316" s="19"/>
      <c r="X316" s="19"/>
    </row>
    <row r="317" spans="2:24" x14ac:dyDescent="0.45">
      <c r="F317">
        <v>99</v>
      </c>
      <c r="G317" s="27" t="e">
        <f ca="1">($E$48*(1+AVERAGE($C$44:$C$48))^($F317-G$218+1))*'Total CH4 prod CO2 Inj'!Q103+($F$48*(1+AVERAGE($D$44:$D$48))^($F317-G$218+1))*'Total CH4 prod CO2 Inj'!AH103-'Inj sep cost'!Q103-'Inj sep cost'!AH103</f>
        <v>#NAME?</v>
      </c>
      <c r="H317" s="27" t="e">
        <f ca="1">($E$49*(1+AVERAGE($C$44:$C$48))^($F317-H$218+1))*'Total CH4 prod CO2 Inj'!Q103+($F$49*(1+AVERAGE($D$44:$D$48))^($F317-H$218+1))*'Total CH4 prod CO2 Inj'!AH103-'Inj sep cost'!Q103-'Inj sep cost'!AH103</f>
        <v>#NAME?</v>
      </c>
      <c r="I317" s="27" t="e">
        <f ca="1">($E$50*(1+AVERAGE($C$45:$C$49))^($F317-I$218+1))*'Total CH4 prod CO2 Inj'!Q103+($F$50*(1+AVERAGE($D$45:$D$49))^($F317-I$218+1))*'Total CH4 prod CO2 Inj'!AH103-'Inj sep cost'!Q103-'Inj sep cost'!AH103</f>
        <v>#NAME?</v>
      </c>
      <c r="J317" s="27" t="e">
        <f ca="1">($E$51*(1+AVERAGE($C$46:$C$50))^($F317-J$218+1))*'Total CH4 prod CO2 Inj'!Q103+($F$51*(1+AVERAGE($D$46:$D$50))^($F317-J$218+1))*'Total CH4 prod CO2 Inj'!AH103-'Inj sep cost'!Q103-'Inj sep cost'!AH103</f>
        <v>#NAME?</v>
      </c>
      <c r="K317" s="27" t="e">
        <f ca="1">($E$52*(1+AVERAGE($C$47:$C$51))^($F317-K$218+1))*'Total CH4 prod CO2 Inj'!Q103+($F$52*(1+AVERAGE($D$47:$D$51))^($F317-K$218+1))*'Total CH4 prod CO2 Inj'!AH103-'Inj sep cost'!Q103-'Inj sep cost'!AH103</f>
        <v>#NAME?</v>
      </c>
      <c r="L317" s="27" t="e">
        <f ca="1">($E$53*(1+AVERAGE($C$48:$C$52))^($F317-L$218+1))*'Total CH4 prod CO2 Inj'!Q103+($F$53*(1+AVERAGE($D$48:$D$52))^($F317-L$218+1))*'Total CH4 prod CO2 Inj'!AH103-'Inj sep cost'!Q103-'Inj sep cost'!AH103</f>
        <v>#NAME?</v>
      </c>
      <c r="M317" s="27" t="e">
        <f ca="1">($E$54*(1+AVERAGE($C$49:$C$53))^($F317-M$218+1))*'Total CH4 prod CO2 Inj'!Q103+($F$54*(1+AVERAGE($D$49:$D$53))^($F317-M$218+1))*'Total CH4 prod CO2 Inj'!AH103-'Inj sep cost'!Q103-'Inj sep cost'!AH103</f>
        <v>#NAME?</v>
      </c>
      <c r="N317" s="27" t="e">
        <f ca="1">($E$55*(1+AVERAGE($C$50:$C$54))^($F317-N$218+1))*'Total CH4 prod CO2 Inj'!Q103+($F$55*(1+AVERAGE($D$50:$D$54))^($F317-N$218+1))*'Total CH4 prod CO2 Inj'!AH103-'Inj sep cost'!Q103-'Inj sep cost'!AH103</f>
        <v>#NAME?</v>
      </c>
      <c r="O317" s="27" t="e">
        <f ca="1">($E$56*(1+AVERAGE($C$51:$C$55))^($F317-O$218+1))*'Total CH4 prod CO2 Inj'!Q103+($F$56*(1+AVERAGE($D$51:$D$55))^($F317-O$218+1))*'Total CH4 prod CO2 Inj'!AH103-'Inj sep cost'!Q103-'Inj sep cost'!AH103</f>
        <v>#NAME?</v>
      </c>
      <c r="P317" s="27" t="e">
        <f ca="1">($E$57*(1+AVERAGE($C$52:$C$56))^($F317-P$218+1))*'Total CH4 prod CO2 Inj'!Q103+($F$57*(1+AVERAGE($D$52:$D$56))^($F317-P$218+1))*'Total CH4 prod CO2 Inj'!AH103-'Inj sep cost'!Q103-'Inj sep cost'!AH103</f>
        <v>#NAME?</v>
      </c>
      <c r="Q317" s="27" t="e">
        <f ca="1">($E$58*(1+AVERAGE($C$53:$C$57))^($F317-Q$218+1))*'Total CH4 prod CO2 Inj'!Q103+($F$58*(1+AVERAGE($D$53:$D$57))^($F317-Q$218+1))*'Total CH4 prod CO2 Inj'!AH103-'Inj sep cost'!Q103-'Inj sep cost'!AH103</f>
        <v>#NAME?</v>
      </c>
      <c r="R317" s="27" t="e">
        <f ca="1">($E$59*(1+AVERAGE($C$54:$C$58))^($F317-R$218+1))*'Total CH4 prod CO2 Inj'!Q103+($F$59*(1+AVERAGE($D$54:$D$58))^($F317-R$218+1))*'Total CH4 prod CO2 Inj'!AH103-'Inj sep cost'!Q103-'Inj sep cost'!AH103</f>
        <v>#NAME?</v>
      </c>
      <c r="S317" s="27" t="e">
        <f ca="1">($E$60*(1+AVERAGE($C$55:$C$59))^($F317-S$218+1))*'Total CH4 prod CO2 Inj'!Q103+($F$60*(1+AVERAGE($D$55:$D$59))^($F317-S$218+1))*'Total CH4 prod CO2 Inj'!AH103-'Inj sep cost'!Q103-'Inj sep cost'!QH103</f>
        <v>#NAME?</v>
      </c>
      <c r="T317" s="27" t="e">
        <f ca="1">($E$61*(1+AVERAGE($C$56:$C$60))^($F317-T$218+1))*'Total CH4 prod CO2 Inj'!Q103+($F$61*(1+AVERAGE($D$56:$D$60))^($F317-T$218+1))*'Total CH4 prod CO2 Inj'!AH103-'Inj sep cost'!Q103-'Inj sep cost'!AH103</f>
        <v>#NAME?</v>
      </c>
      <c r="U317" s="19" t="e">
        <f t="shared" ref="U317" ca="1" si="161">U105</f>
        <v>#NAME?</v>
      </c>
      <c r="V317" s="19"/>
      <c r="W317" s="19"/>
      <c r="X317" s="19"/>
    </row>
    <row r="318" spans="2:24" x14ac:dyDescent="0.45">
      <c r="F318">
        <v>100</v>
      </c>
      <c r="G318" s="27" t="e">
        <f ca="1">($E$48*(1+AVERAGE($C$44:$C$48))^($F318-G$218+1))*'Total CH4 prod CO2 Inj'!Q104+($F$48*(1+AVERAGE($D$44:$D$48))^($F318-G$218+1))*'Total CH4 prod CO2 Inj'!AH104-'Inj sep cost'!Q104-'Inj sep cost'!AH104</f>
        <v>#NAME?</v>
      </c>
      <c r="H318" s="27" t="e">
        <f ca="1">($E$49*(1+AVERAGE($C$44:$C$48))^($F318-H$218+1))*'Total CH4 prod CO2 Inj'!Q104+($F$49*(1+AVERAGE($D$44:$D$48))^($F318-H$218+1))*'Total CH4 prod CO2 Inj'!AH104-'Inj sep cost'!Q104-'Inj sep cost'!AH104</f>
        <v>#NAME?</v>
      </c>
      <c r="I318" s="27" t="e">
        <f ca="1">($E$50*(1+AVERAGE($C$45:$C$49))^($F318-I$218+1))*'Total CH4 prod CO2 Inj'!Q104+($F$50*(1+AVERAGE($D$45:$D$49))^($F318-I$218+1))*'Total CH4 prod CO2 Inj'!AH104-'Inj sep cost'!Q104-'Inj sep cost'!AH104</f>
        <v>#NAME?</v>
      </c>
      <c r="J318" s="27" t="e">
        <f ca="1">($E$51*(1+AVERAGE($C$46:$C$50))^($F318-J$218+1))*'Total CH4 prod CO2 Inj'!Q104+($F$51*(1+AVERAGE($D$46:$D$50))^($F318-J$218+1))*'Total CH4 prod CO2 Inj'!AH104-'Inj sep cost'!Q104-'Inj sep cost'!AH104</f>
        <v>#NAME?</v>
      </c>
      <c r="K318" s="27" t="e">
        <f ca="1">($E$52*(1+AVERAGE($C$47:$C$51))^($F318-K$218+1))*'Total CH4 prod CO2 Inj'!Q104+($F$52*(1+AVERAGE($D$47:$D$51))^($F318-K$218+1))*'Total CH4 prod CO2 Inj'!AH104-'Inj sep cost'!Q104-'Inj sep cost'!AH104</f>
        <v>#NAME?</v>
      </c>
      <c r="L318" s="27" t="e">
        <f ca="1">($E$53*(1+AVERAGE($C$48:$C$52))^($F318-L$218+1))*'Total CH4 prod CO2 Inj'!Q104+($F$53*(1+AVERAGE($D$48:$D$52))^($F318-L$218+1))*'Total CH4 prod CO2 Inj'!AH104-'Inj sep cost'!Q104-'Inj sep cost'!AH104</f>
        <v>#NAME?</v>
      </c>
      <c r="M318" s="27" t="e">
        <f ca="1">($E$54*(1+AVERAGE($C$49:$C$53))^($F318-M$218+1))*'Total CH4 prod CO2 Inj'!Q104+($F$54*(1+AVERAGE($D$49:$D$53))^($F318-M$218+1))*'Total CH4 prod CO2 Inj'!AH104-'Inj sep cost'!Q104-'Inj sep cost'!AH104</f>
        <v>#NAME?</v>
      </c>
      <c r="N318" s="27" t="e">
        <f ca="1">($E$55*(1+AVERAGE($C$50:$C$54))^($F318-N$218+1))*'Total CH4 prod CO2 Inj'!Q104+($F$55*(1+AVERAGE($D$50:$D$54))^($F318-N$218+1))*'Total CH4 prod CO2 Inj'!AH104-'Inj sep cost'!Q104-'Inj sep cost'!AH104</f>
        <v>#NAME?</v>
      </c>
      <c r="O318" s="27" t="e">
        <f ca="1">($E$56*(1+AVERAGE($C$51:$C$55))^($F318-O$218+1))*'Total CH4 prod CO2 Inj'!Q104+($F$56*(1+AVERAGE($D$51:$D$55))^($F318-O$218+1))*'Total CH4 prod CO2 Inj'!AH104-'Inj sep cost'!Q104-'Inj sep cost'!AH104</f>
        <v>#NAME?</v>
      </c>
      <c r="P318" s="27" t="e">
        <f ca="1">($E$57*(1+AVERAGE($C$52:$C$56))^($F318-P$218+1))*'Total CH4 prod CO2 Inj'!Q104+($F$57*(1+AVERAGE($D$52:$D$56))^($F318-P$218+1))*'Total CH4 prod CO2 Inj'!AH104-'Inj sep cost'!Q104-'Inj sep cost'!AH104</f>
        <v>#NAME?</v>
      </c>
      <c r="Q318" s="27" t="e">
        <f ca="1">($E$58*(1+AVERAGE($C$53:$C$57))^($F318-Q$218+1))*'Total CH4 prod CO2 Inj'!Q104+($F$58*(1+AVERAGE($D$53:$D$57))^($F318-Q$218+1))*'Total CH4 prod CO2 Inj'!AH104-'Inj sep cost'!Q104-'Inj sep cost'!AH104</f>
        <v>#NAME?</v>
      </c>
      <c r="R318" s="27" t="e">
        <f ca="1">($E$59*(1+AVERAGE($C$54:$C$58))^($F318-R$218+1))*'Total CH4 prod CO2 Inj'!Q104+($F$59*(1+AVERAGE($D$54:$D$58))^($F318-R$218+1))*'Total CH4 prod CO2 Inj'!AH104-'Inj sep cost'!Q104-'Inj sep cost'!AH104</f>
        <v>#NAME?</v>
      </c>
      <c r="S318" s="27" t="e">
        <f ca="1">($E$60*(1+AVERAGE($C$55:$C$59))^($F318-S$218+1))*'Total CH4 prod CO2 Inj'!Q104+($F$60*(1+AVERAGE($D$55:$D$59))^($F318-S$218+1))*'Total CH4 prod CO2 Inj'!AH104-'Inj sep cost'!Q104-'Inj sep cost'!QH104</f>
        <v>#NAME?</v>
      </c>
      <c r="T318" s="27" t="e">
        <f ca="1">($E$61*(1+AVERAGE($C$56:$C$60))^($F318-T$218+1))*'Total CH4 prod CO2 Inj'!Q104+($F$61*(1+AVERAGE($D$56:$D$60))^($F318-T$218+1))*'Total CH4 prod CO2 Inj'!AH104-'Inj sep cost'!Q104-'Inj sep cost'!AH104</f>
        <v>#NAME?</v>
      </c>
      <c r="U318" s="19" t="e">
        <f t="shared" ref="U318" ca="1" si="162">U106</f>
        <v>#NAME?</v>
      </c>
      <c r="V318" s="19"/>
      <c r="W318" s="19"/>
      <c r="X318" s="19"/>
    </row>
    <row r="320" spans="2:24" x14ac:dyDescent="0.45">
      <c r="B320" s="29"/>
      <c r="G320">
        <v>42</v>
      </c>
      <c r="H320">
        <v>43</v>
      </c>
      <c r="I320">
        <v>44</v>
      </c>
      <c r="J320">
        <v>45</v>
      </c>
      <c r="K320">
        <v>46</v>
      </c>
      <c r="L320">
        <v>47</v>
      </c>
      <c r="M320">
        <v>48</v>
      </c>
      <c r="N320">
        <v>49</v>
      </c>
      <c r="O320">
        <v>50</v>
      </c>
      <c r="P320">
        <v>51</v>
      </c>
      <c r="Q320">
        <v>52</v>
      </c>
      <c r="R320">
        <v>53</v>
      </c>
      <c r="S320">
        <v>54</v>
      </c>
      <c r="T320">
        <v>55</v>
      </c>
      <c r="U320">
        <v>56</v>
      </c>
    </row>
    <row r="321" spans="1:21" x14ac:dyDescent="0.45">
      <c r="B321" s="29"/>
      <c r="D321" t="s">
        <v>56</v>
      </c>
      <c r="F321" s="36" t="s">
        <v>17</v>
      </c>
      <c r="G321" s="20" t="e">
        <f ca="1">_xll.RiskOutput("NPV")+NPV($D$1,U7:U47)</f>
        <v>#NAME?</v>
      </c>
      <c r="H321" s="20" t="e">
        <f ca="1">_xll.RiskOutput("NPV")+NPV($D$1,U7:U48)</f>
        <v>#NAME?</v>
      </c>
      <c r="I321" s="20" t="e">
        <f ca="1">_xll.RiskOutput("NPV")+NPV($D$1,U7:U49)</f>
        <v>#NAME?</v>
      </c>
      <c r="J321" s="20" t="e">
        <f ca="1">_xll.RiskOutput("NPV")+NPV($D$1,U7:U50)</f>
        <v>#NAME?</v>
      </c>
      <c r="K321" s="20" t="e">
        <f ca="1">_xll.RiskOutput("NPV")+NPV($D$1,U7:U51)</f>
        <v>#NAME?</v>
      </c>
      <c r="L321" s="20" t="e">
        <f ca="1">_xll.RiskOutput("NPV")+NPV($D$1,U7:U52)</f>
        <v>#NAME?</v>
      </c>
      <c r="M321" s="20" t="e">
        <f ca="1">_xll.RiskOutput("NPV")+NPV($D$1,U7:U53)</f>
        <v>#NAME?</v>
      </c>
      <c r="N321" s="20" t="e">
        <f ca="1">_xll.RiskOutput("NPV")+NPV($D$1,U7:U54)</f>
        <v>#NAME?</v>
      </c>
      <c r="O321" s="20" t="e">
        <f ca="1">_xll.RiskOutput("NPV")+NPV($D$1,U7:U55)</f>
        <v>#NAME?</v>
      </c>
      <c r="P321" s="20" t="e">
        <f ca="1">_xll.RiskOutput("NPV")+NPV($D$1,U7:U56)</f>
        <v>#NAME?</v>
      </c>
      <c r="Q321" s="20" t="e">
        <f ca="1">_xll.RiskOutput("NPV")+NPV($D$1,U7:U57)</f>
        <v>#NAME?</v>
      </c>
      <c r="R321" s="20" t="e">
        <f ca="1">_xll.RiskOutput("NPV")+NPV($D$1,U7:U58)</f>
        <v>#NAME?</v>
      </c>
      <c r="S321" s="20" t="e">
        <f ca="1">_xll.RiskOutput("NPV")+NPV($D$1,U7:U59)</f>
        <v>#NAME?</v>
      </c>
      <c r="T321" s="20" t="e">
        <f ca="1">_xll.RiskOutput("NPV")+NPV($D$1,U7:U60)</f>
        <v>#NAME?</v>
      </c>
      <c r="U321" s="20" t="e">
        <f ca="1">_xll.RiskOutput("NPV")+NPV($D$1,U7:U61)</f>
        <v>#NAME?</v>
      </c>
    </row>
    <row r="322" spans="1:21" x14ac:dyDescent="0.45">
      <c r="D322" t="s">
        <v>43</v>
      </c>
      <c r="F322" s="29" t="s">
        <v>29</v>
      </c>
      <c r="G322" s="20" t="e">
        <f ca="1">_xll.RiskOutput("ENPV")+NPV($D$1,G219:G318)</f>
        <v>#NAME?</v>
      </c>
      <c r="H322" s="20" t="e">
        <f ca="1">_xll.RiskOutput("NPV")+NPV($D$1,H219:H318)</f>
        <v>#NAME?</v>
      </c>
      <c r="I322" s="20" t="e">
        <f ca="1">_xll.RiskOutput("NPV")+NPV($D$1,I219:I318)</f>
        <v>#NAME?</v>
      </c>
      <c r="J322" s="20" t="e">
        <f ca="1">_xll.RiskOutput("NPV")+NPV($D$1,J219:J318)</f>
        <v>#NAME?</v>
      </c>
      <c r="K322" s="20" t="e">
        <f ca="1">_xll.RiskOutput("NPV")+NPV($D$1,K219:K318)</f>
        <v>#NAME?</v>
      </c>
      <c r="L322" s="20" t="e">
        <f ca="1">_xll.RiskOutput("NPV")+NPV($D$1,L219:L318)</f>
        <v>#NAME?</v>
      </c>
      <c r="M322" s="20" t="e">
        <f ca="1">_xll.RiskOutput("NPV")+NPV($D$1,M219:M318)</f>
        <v>#NAME?</v>
      </c>
      <c r="N322" s="20" t="e">
        <f ca="1">_xll.RiskOutput("NPV")+NPV($D$1,N219:N318)</f>
        <v>#NAME?</v>
      </c>
      <c r="O322" s="20" t="e">
        <f ca="1">_xll.RiskOutput("NPV")+NPV($D$1,O219:O318)</f>
        <v>#NAME?</v>
      </c>
      <c r="P322" s="20" t="e">
        <f ca="1">_xll.RiskOutput("NPV")+NPV($D$1,P219:P318)</f>
        <v>#NAME?</v>
      </c>
      <c r="Q322" s="20" t="e">
        <f ca="1">_xll.RiskOutput("NPV")+NPV($D$1,Q219:Q318)</f>
        <v>#NAME?</v>
      </c>
      <c r="R322" s="20" t="e">
        <f ca="1">_xll.RiskOutput("NPV")+NPV($D$1,R219:R318)</f>
        <v>#NAME?</v>
      </c>
      <c r="S322" s="20" t="e">
        <f ca="1">_xll.RiskOutput("NPV")+NPV($D$1,S219:S318)</f>
        <v>#NAME?</v>
      </c>
      <c r="T322" s="20" t="e">
        <f ca="1">_xll.RiskOutput("NPV")+NPV($D$1,T219:T318)</f>
        <v>#NAME?</v>
      </c>
      <c r="U322" s="20" t="e">
        <f ca="1">_xll.RiskOutput("NPV")+NPV($D$1,U219:U318)</f>
        <v>#NAME?</v>
      </c>
    </row>
    <row r="323" spans="1:21" x14ac:dyDescent="0.45">
      <c r="F323" s="29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</row>
    <row r="324" spans="1:21" x14ac:dyDescent="0.45">
      <c r="B324" s="29" t="s">
        <v>41</v>
      </c>
      <c r="F324" s="29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</row>
    <row r="325" spans="1:21" x14ac:dyDescent="0.45">
      <c r="A325" s="29" t="s">
        <v>29</v>
      </c>
      <c r="B325" s="37" t="s">
        <v>32</v>
      </c>
      <c r="C325" s="37"/>
      <c r="D325" s="37" t="s">
        <v>30</v>
      </c>
      <c r="E325" s="37"/>
      <c r="F325" s="37" t="s">
        <v>29</v>
      </c>
      <c r="G325" s="38" t="e">
        <f ca="1">_xll.RiskOutput("ENPV")+NPV($D$1,G156:G214)</f>
        <v>#NAME?</v>
      </c>
      <c r="H325" s="38" t="e">
        <f ca="1">_xll.RiskOutput("ENPV")+NPV($D$1,H157:H214)</f>
        <v>#NAME?</v>
      </c>
      <c r="I325" s="38" t="e">
        <f ca="1">_xll.RiskOutput("ENPV")+NPV($D$1,I158:I214)</f>
        <v>#NAME?</v>
      </c>
      <c r="J325" s="38" t="e">
        <f ca="1">_xll.RiskOutput("ENPV")+NPV($D$1,J159:J214)</f>
        <v>#NAME?</v>
      </c>
      <c r="K325" s="38" t="e">
        <f ca="1">_xll.RiskOutput("ENPV")+NPV($D$1,K160:K214)</f>
        <v>#NAME?</v>
      </c>
      <c r="L325" s="38" t="e">
        <f ca="1">_xll.RiskOutput("ENPV")+NPV($D$1,L161:L214)</f>
        <v>#NAME?</v>
      </c>
      <c r="M325" s="38" t="e">
        <f ca="1">_xll.RiskOutput("ENPV")+NPV($D$1,M162:M214)</f>
        <v>#NAME?</v>
      </c>
      <c r="N325" s="38" t="e">
        <f ca="1">_xll.RiskOutput("ENPV")+NPV($D$1,N163:N214)</f>
        <v>#NAME?</v>
      </c>
      <c r="O325" s="38" t="e">
        <f ca="1">_xll.RiskOutput("ENPV")+NPV($D$1,O164:O214)</f>
        <v>#NAME?</v>
      </c>
      <c r="P325" s="38" t="e">
        <f ca="1">_xll.RiskOutput("ENPV")+NPV($D$1,P165:P214)</f>
        <v>#NAME?</v>
      </c>
      <c r="Q325" s="38" t="e">
        <f ca="1">_xll.RiskOutput("ENPV")+NPV($D$1,Q166:Q214)</f>
        <v>#NAME?</v>
      </c>
      <c r="R325" s="38" t="e">
        <f ca="1">_xll.RiskOutput("ENPV")+NPV($D$1,R167:R214)</f>
        <v>#NAME?</v>
      </c>
      <c r="S325" s="38" t="e">
        <f ca="1">_xll.RiskOutput("ENPV")+NPV($D$1,S168:S214)</f>
        <v>#NAME?</v>
      </c>
      <c r="T325" s="38" t="e">
        <f ca="1">_xll.RiskOutput("ENPV")+NPV($D$1,T169:T214)</f>
        <v>#NAME?</v>
      </c>
      <c r="U325" s="20" t="e">
        <f ca="1">_xll.RiskOutput("ENPV")+NPV($D$1,U170:U214)</f>
        <v>#NAME?</v>
      </c>
    </row>
    <row r="326" spans="1:21" x14ac:dyDescent="0.45">
      <c r="B326" s="37" t="s">
        <v>33</v>
      </c>
      <c r="C326" s="37"/>
      <c r="D326" s="37" t="s">
        <v>31</v>
      </c>
      <c r="E326" s="37"/>
      <c r="F326" s="37" t="s">
        <v>29</v>
      </c>
      <c r="G326" s="38" t="e">
        <f ca="1">_xll.RiskOutput("ENPV")+NPV($D$1,G260:G318)</f>
        <v>#NAME?</v>
      </c>
      <c r="H326" s="38" t="e">
        <f ca="1">_xll.RiskOutput("ENPV")+NPV($D$1,H261:H318)</f>
        <v>#NAME?</v>
      </c>
      <c r="I326" s="38" t="e">
        <f ca="1">_xll.RiskOutput("ENPV")+NPV($D$1,I262:I318)</f>
        <v>#NAME?</v>
      </c>
      <c r="J326" s="38" t="e">
        <f ca="1">_xll.RiskOutput("ENPV")+NPV($D$1,J263:J318)</f>
        <v>#NAME?</v>
      </c>
      <c r="K326" s="38" t="e">
        <f ca="1">_xll.RiskOutput("ENPV")+NPV($D$1,K264:K318)</f>
        <v>#NAME?</v>
      </c>
      <c r="L326" s="38" t="e">
        <f ca="1">_xll.RiskOutput("ENPV")+NPV($D$1,L265:L318)</f>
        <v>#NAME?</v>
      </c>
      <c r="M326" s="38" t="e">
        <f ca="1">_xll.RiskOutput("ENPV")+NPV($D$1,M266:M318)</f>
        <v>#NAME?</v>
      </c>
      <c r="N326" s="38" t="e">
        <f ca="1">_xll.RiskOutput("ENPV")+NPV($D$1,N267:N318)</f>
        <v>#NAME?</v>
      </c>
      <c r="O326" s="38" t="e">
        <f ca="1">_xll.RiskOutput("ENPV")+NPV($D$1,O268:O318)</f>
        <v>#NAME?</v>
      </c>
      <c r="P326" s="38" t="e">
        <f ca="1">_xll.RiskOutput("ENPV")+NPV($D$1,P269:P318)</f>
        <v>#NAME?</v>
      </c>
      <c r="Q326" s="38" t="e">
        <f ca="1">_xll.RiskOutput("ENPV")+NPV($D$1,Q270:Q318)</f>
        <v>#NAME?</v>
      </c>
      <c r="R326" s="38" t="e">
        <f ca="1">_xll.RiskOutput("ENPV")+NPV($D$1,R271:R318)</f>
        <v>#NAME?</v>
      </c>
      <c r="S326" s="38" t="e">
        <f ca="1">_xll.RiskOutput("ENPV")+NPV($D$1,S272:S318)</f>
        <v>#NAME?</v>
      </c>
      <c r="T326" s="38" t="e">
        <f ca="1">_xll.RiskOutput("ENPV")+NPV($D$1,T273:T318)</f>
        <v>#NAME?</v>
      </c>
      <c r="U326" s="20" t="e">
        <f ca="1">_xll.RiskOutput("ENPV")+NPV($D$1,U274:U318)</f>
        <v>#NAME?</v>
      </c>
    </row>
    <row r="327" spans="1:21" x14ac:dyDescent="0.45">
      <c r="B327" t="s">
        <v>55</v>
      </c>
      <c r="G327" t="e">
        <f ca="1">_xll.RiskOutput("Inject")+IF(G325&gt;G326,1,0)</f>
        <v>#NAME?</v>
      </c>
      <c r="H327" t="e">
        <f ca="1">_xll.RiskOutput("Inject")+IF(AND(MAX($G$327:G327)=0,H325&gt;H326),1,0)</f>
        <v>#NAME?</v>
      </c>
      <c r="I327" t="e">
        <f ca="1">_xll.RiskOutput("Inject")+IF(AND(MAX($G$327:H327)=0,I325&gt;I326),1,0)</f>
        <v>#NAME?</v>
      </c>
      <c r="J327" t="e">
        <f ca="1">_xll.RiskOutput("Inject")+IF(AND(MAX($G$327:I327)=0,J325&gt;J326),1,0)</f>
        <v>#NAME?</v>
      </c>
      <c r="K327" t="e">
        <f ca="1">_xll.RiskOutput("Inject")+IF(AND(MAX($G$327:J327)=0,K325&gt;K326),1,0)</f>
        <v>#NAME?</v>
      </c>
      <c r="L327" t="e">
        <f ca="1">_xll.RiskOutput("Inject")+IF(AND(MAX($G$327:K327)=0,L325&gt;L326),1,0)</f>
        <v>#NAME?</v>
      </c>
      <c r="M327" t="e">
        <f ca="1">_xll.RiskOutput("Inject")+IF(AND(MAX($G$327:L327)=0,M325&gt;M326),1,0)</f>
        <v>#NAME?</v>
      </c>
      <c r="N327" t="e">
        <f ca="1">_xll.RiskOutput("Inject")+IF(AND(MAX($G$327:M327)=0,N325&gt;N326),1,0)</f>
        <v>#NAME?</v>
      </c>
      <c r="O327" t="e">
        <f ca="1">_xll.RiskOutput("Inject")+IF(AND(MAX($G$327:N327)=0,O325&gt;O326),1,0)</f>
        <v>#NAME?</v>
      </c>
      <c r="P327" t="e">
        <f ca="1">_xll.RiskOutput("Inject")+IF(AND(MAX($G$327:O327)=0,P325&gt;P326),1,0)</f>
        <v>#NAME?</v>
      </c>
      <c r="Q327" t="e">
        <f ca="1">_xll.RiskOutput("Inject")+IF(AND(MAX($G$327:P327)=0,Q325&gt;Q326),1,0)</f>
        <v>#NAME?</v>
      </c>
      <c r="R327" t="e">
        <f ca="1">_xll.RiskOutput("Inject")+IF(AND(MAX($G$327:Q327)=0,R325&gt;R326),1,0)</f>
        <v>#NAME?</v>
      </c>
      <c r="S327" t="e">
        <f ca="1">_xll.RiskOutput("Inject")+IF(AND(MAX($G$327:R327)=0,S325&gt;S326),1,0)</f>
        <v>#NAME?</v>
      </c>
      <c r="T327" t="e">
        <f ca="1">_xll.RiskOutput("Inject")+IF(AND(MAX($G$327:S327)=0,T325&gt;T326),1,0)</f>
        <v>#NAME?</v>
      </c>
      <c r="U327" t="e">
        <f ca="1">_xll.RiskOutput("Inject")+IF(MAX($G$327:T327)=0,1,0)</f>
        <v>#NAME?</v>
      </c>
    </row>
    <row r="328" spans="1:21" x14ac:dyDescent="0.45">
      <c r="B328" t="s">
        <v>48</v>
      </c>
      <c r="G328" t="e">
        <f ca="1">_xll.RiskOutput("Inject")+IF(G325&gt;G326,1,0)</f>
        <v>#NAME?</v>
      </c>
      <c r="H328" t="e">
        <f ca="1">_xll.RiskOutput("Inject")+IF(G328=1,1,IF(H325&gt;H326,1,0))</f>
        <v>#NAME?</v>
      </c>
      <c r="I328" t="e">
        <f ca="1">_xll.RiskOutput("Inject")+IF(H328=1,1,IF(I325&gt;I326,1,0))</f>
        <v>#NAME?</v>
      </c>
      <c r="J328" t="e">
        <f ca="1">_xll.RiskOutput("Inject")+IF(I328=1,1,IF(J325&gt;J326,1,0))</f>
        <v>#NAME?</v>
      </c>
      <c r="K328" t="e">
        <f ca="1">_xll.RiskOutput("Inject")+IF(J328=1,1,IF(K325&gt;K326,1,0))</f>
        <v>#NAME?</v>
      </c>
      <c r="L328" t="e">
        <f ca="1">_xll.RiskOutput("Inject")+IF(K328=1,1,IF(L325&gt;L326,1,0))</f>
        <v>#NAME?</v>
      </c>
      <c r="M328" t="e">
        <f ca="1">_xll.RiskOutput("Inject")+IF(L328=1,1,IF(M325&gt;M326,1,0))</f>
        <v>#NAME?</v>
      </c>
      <c r="N328" t="e">
        <f ca="1">_xll.RiskOutput("Inject")+IF(M328=1,1,IF(N325&gt;N326,1,0))</f>
        <v>#NAME?</v>
      </c>
      <c r="O328" t="e">
        <f ca="1">_xll.RiskOutput("Inject")+IF(N328=1,1,IF(O325&gt;O326,1,0))</f>
        <v>#NAME?</v>
      </c>
      <c r="P328" t="e">
        <f ca="1">_xll.RiskOutput("Inject")+IF(O328=1,1,IF(P325&gt;P326,1,0))</f>
        <v>#NAME?</v>
      </c>
      <c r="Q328" t="e">
        <f ca="1">_xll.RiskOutput("Inject")+IF(P328=1,1,IF(Q325&gt;Q326,1,0))</f>
        <v>#NAME?</v>
      </c>
      <c r="R328" t="e">
        <f ca="1">_xll.RiskOutput("Inject")+IF(Q328=1,1,IF(R325&gt;R326,1,0))</f>
        <v>#NAME?</v>
      </c>
      <c r="S328" t="e">
        <f ca="1">_xll.RiskOutput("Inject")+IF(R328=1,1,IF(S325&gt;S326,1,0))</f>
        <v>#NAME?</v>
      </c>
      <c r="T328" t="e">
        <f ca="1">_xll.RiskOutput("Inject")+IF(S328=1,1,IF(T325&gt;T326,1,0))</f>
        <v>#NAME?</v>
      </c>
      <c r="U328" t="e">
        <f ca="1">_xll.RiskOutput("Inject")+1</f>
        <v>#NAME?</v>
      </c>
    </row>
    <row r="329" spans="1:21" x14ac:dyDescent="0.45">
      <c r="B329" t="s">
        <v>46</v>
      </c>
      <c r="G329" t="e">
        <f ca="1">IF(G326&gt;G325,1,0)</f>
        <v>#NAME?</v>
      </c>
      <c r="H329" t="e">
        <f t="shared" ref="H329:U329" ca="1" si="163">IF(AND(G328=0,H326&gt;H325),1,0)</f>
        <v>#NAME?</v>
      </c>
      <c r="I329" t="e">
        <f t="shared" ca="1" si="163"/>
        <v>#NAME?</v>
      </c>
      <c r="J329" t="e">
        <f t="shared" ca="1" si="163"/>
        <v>#NAME?</v>
      </c>
      <c r="K329" t="e">
        <f t="shared" ca="1" si="163"/>
        <v>#NAME?</v>
      </c>
      <c r="L329" t="e">
        <f t="shared" ca="1" si="163"/>
        <v>#NAME?</v>
      </c>
      <c r="M329" t="e">
        <f t="shared" ca="1" si="163"/>
        <v>#NAME?</v>
      </c>
      <c r="N329" t="e">
        <f t="shared" ca="1" si="163"/>
        <v>#NAME?</v>
      </c>
      <c r="O329" t="e">
        <f t="shared" ca="1" si="163"/>
        <v>#NAME?</v>
      </c>
      <c r="P329" t="e">
        <f t="shared" ca="1" si="163"/>
        <v>#NAME?</v>
      </c>
      <c r="Q329" t="e">
        <f t="shared" ca="1" si="163"/>
        <v>#NAME?</v>
      </c>
      <c r="R329" t="e">
        <f t="shared" ca="1" si="163"/>
        <v>#NAME?</v>
      </c>
      <c r="S329" t="e">
        <f t="shared" ca="1" si="163"/>
        <v>#NAME?</v>
      </c>
      <c r="T329" t="e">
        <f t="shared" ca="1" si="163"/>
        <v>#NAME?</v>
      </c>
      <c r="U329" t="e">
        <f t="shared" ca="1" si="163"/>
        <v>#NAME?</v>
      </c>
    </row>
    <row r="331" spans="1:21" x14ac:dyDescent="0.45">
      <c r="B331" t="s">
        <v>47</v>
      </c>
      <c r="G331" t="e">
        <f ca="1">IF(G326&gt;G325,1,0)</f>
        <v>#NAME?</v>
      </c>
      <c r="H331" t="e">
        <f ca="1">IF(AND(G328=0,H326&gt;H325,SUM($G$331:G331)=0),1,0)</f>
        <v>#NAME?</v>
      </c>
      <c r="I331" t="e">
        <f ca="1">IF(AND(H328=0,I326&gt;I325,SUM($G$331:H331)=0),1,0)</f>
        <v>#NAME?</v>
      </c>
      <c r="J331" t="e">
        <f ca="1">IF(AND(I328=0,J326&gt;J325,SUM($G$331:I331)=0),1,0)</f>
        <v>#NAME?</v>
      </c>
      <c r="K331" t="e">
        <f ca="1">IF(AND(J328=0,K326&gt;K325,SUM($G$331:J331)=0),1,0)</f>
        <v>#NAME?</v>
      </c>
      <c r="L331" t="e">
        <f ca="1">IF(AND(K328=0,L326&gt;L325,SUM($G$331:K331)=0),1,0)</f>
        <v>#NAME?</v>
      </c>
      <c r="M331" t="e">
        <f ca="1">IF(AND(L328=0,M326&gt;M325,SUM($G$331:L331)=0),1,0)</f>
        <v>#NAME?</v>
      </c>
      <c r="N331" t="e">
        <f ca="1">IF(AND(M328=0,N326&gt;N325,SUM($G$331:M331)=0),1,0)</f>
        <v>#NAME?</v>
      </c>
      <c r="O331" t="e">
        <f ca="1">IF(AND(N328=0,O326&gt;O325,SUM($G$331:N331)=0),1,0)</f>
        <v>#NAME?</v>
      </c>
      <c r="P331" t="e">
        <f ca="1">IF(AND(O328=0,P326&gt;P325,SUM($G$331:O331)=0),1,0)</f>
        <v>#NAME?</v>
      </c>
      <c r="Q331" t="e">
        <f ca="1">IF(AND(P328=0,Q326&gt;Q325,SUM($G$331:P331)=0),1,0)</f>
        <v>#NAME?</v>
      </c>
      <c r="R331" t="e">
        <f ca="1">IF(AND(Q328=0,R326&gt;R325,SUM($G$331:Q331)=0),1,0)</f>
        <v>#NAME?</v>
      </c>
      <c r="S331" t="e">
        <f ca="1">IF(AND(R328=0,S326&gt;S325,SUM($G$331:R331)=0),1,0)</f>
        <v>#NAME?</v>
      </c>
      <c r="T331" t="e">
        <f ca="1">IF(AND(S328=0,T326&gt;T325,SUM($G$331:S331)=0),1,0)</f>
        <v>#NAME?</v>
      </c>
      <c r="U331" t="e">
        <f ca="1">IF(AND(T328=0,U326&gt;U325,SUM($G$331:T331)=0),1,0)</f>
        <v>#NAME?</v>
      </c>
    </row>
    <row r="332" spans="1:21" x14ac:dyDescent="0.45">
      <c r="B332" t="s">
        <v>49</v>
      </c>
      <c r="G332" t="e">
        <f ca="1">IF(G331=1,56,G320)</f>
        <v>#NAME?</v>
      </c>
    </row>
    <row r="335" spans="1:21" x14ac:dyDescent="0.45">
      <c r="B335" t="s">
        <v>39</v>
      </c>
      <c r="G335" s="20" t="e">
        <f ca="1">_xll.RiskOutput("NPV")+NPV($D$1,G7:G106)</f>
        <v>#NAME?</v>
      </c>
      <c r="H335" s="20" t="e">
        <f ca="1">_xll.RiskOutput("NPV")+NPV($D$1,H7:H106)</f>
        <v>#NAME?</v>
      </c>
      <c r="I335" s="20" t="e">
        <f ca="1">_xll.RiskOutput("NPV")+NPV($D$1,I7:I106)</f>
        <v>#NAME?</v>
      </c>
      <c r="J335" s="20" t="e">
        <f ca="1">_xll.RiskOutput("NPV")+NPV($D$1,J7:J106)</f>
        <v>#NAME?</v>
      </c>
      <c r="K335" s="20" t="e">
        <f ca="1">_xll.RiskOutput("NPV")+NPV($D$1,K7:K106)</f>
        <v>#NAME?</v>
      </c>
      <c r="L335" s="20" t="e">
        <f ca="1">_xll.RiskOutput("NPV")+NPV($D$1,L7:L106)</f>
        <v>#NAME?</v>
      </c>
      <c r="M335" s="20" t="e">
        <f ca="1">_xll.RiskOutput("NPV")+NPV($D$1,M7:M106)</f>
        <v>#NAME?</v>
      </c>
      <c r="N335" s="20" t="e">
        <f ca="1">_xll.RiskOutput("NPV")+NPV($D$1,N7:N106)</f>
        <v>#NAME?</v>
      </c>
      <c r="O335" s="20" t="e">
        <f ca="1">_xll.RiskOutput("NPV")+NPV($D$1,O7:O106)</f>
        <v>#NAME?</v>
      </c>
      <c r="P335" s="20" t="e">
        <f ca="1">_xll.RiskOutput("NPV")+NPV($D$1,P7:P106)</f>
        <v>#NAME?</v>
      </c>
      <c r="Q335" s="20" t="e">
        <f ca="1">_xll.RiskOutput("NPV")+NPV($D$1,Q7:Q106)</f>
        <v>#NAME?</v>
      </c>
      <c r="R335" s="20" t="e">
        <f ca="1">_xll.RiskOutput("NPV")+NPV($D$1,R7:R106)</f>
        <v>#NAME?</v>
      </c>
      <c r="S335" s="20" t="e">
        <f ca="1">_xll.RiskOutput("NPV")+NPV($D$1,S7:S106)</f>
        <v>#NAME?</v>
      </c>
      <c r="T335" s="20" t="e">
        <f ca="1">_xll.RiskOutput("NPV")+NPV($D$1,T7:T106)</f>
        <v>#NAME?</v>
      </c>
      <c r="U335" s="20" t="e">
        <f ca="1">_xll.RiskOutput("NPV")+NPV($D$1,U7:U106)</f>
        <v>#NAME?</v>
      </c>
    </row>
    <row r="336" spans="1:21" x14ac:dyDescent="0.45">
      <c r="B336" t="s">
        <v>45</v>
      </c>
      <c r="G336" s="24" t="e">
        <f ca="1">_xll.RiskMean(G335)</f>
        <v>#NAME?</v>
      </c>
      <c r="H336" s="24" t="e">
        <f ca="1">_xll.RiskMean(H335)</f>
        <v>#NAME?</v>
      </c>
      <c r="I336" s="24" t="e">
        <f ca="1">_xll.RiskMean(I335)</f>
        <v>#NAME?</v>
      </c>
      <c r="J336" s="24" t="e">
        <f ca="1">_xll.RiskMean(J335)</f>
        <v>#NAME?</v>
      </c>
      <c r="K336" s="24" t="e">
        <f ca="1">_xll.RiskMean(K335)</f>
        <v>#NAME?</v>
      </c>
      <c r="L336" s="24" t="e">
        <f ca="1">_xll.RiskMean(L335)</f>
        <v>#NAME?</v>
      </c>
      <c r="M336" s="24" t="e">
        <f ca="1">_xll.RiskMean(M335)</f>
        <v>#NAME?</v>
      </c>
      <c r="N336" s="24" t="e">
        <f ca="1">_xll.RiskMean(N335)</f>
        <v>#NAME?</v>
      </c>
      <c r="O336" s="24" t="e">
        <f ca="1">_xll.RiskMean(O335)</f>
        <v>#NAME?</v>
      </c>
      <c r="P336" s="24" t="e">
        <f ca="1">_xll.RiskMean(P335)</f>
        <v>#NAME?</v>
      </c>
      <c r="Q336" s="24" t="e">
        <f ca="1">_xll.RiskMean(Q335)</f>
        <v>#NAME?</v>
      </c>
      <c r="R336" s="24" t="e">
        <f ca="1">_xll.RiskMean(R335)</f>
        <v>#NAME?</v>
      </c>
      <c r="S336" s="24" t="e">
        <f ca="1">_xll.RiskMean(S335)</f>
        <v>#NAME?</v>
      </c>
      <c r="T336" s="24" t="e">
        <f ca="1">_xll.RiskMean(T335)</f>
        <v>#NAME?</v>
      </c>
      <c r="U336" s="24" t="e">
        <f ca="1">_xll.RiskMean(U335)</f>
        <v>#NAME?</v>
      </c>
    </row>
    <row r="337" spans="2:21" x14ac:dyDescent="0.45"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</row>
    <row r="338" spans="2:21" x14ac:dyDescent="0.45">
      <c r="B338" s="3" t="s">
        <v>59</v>
      </c>
      <c r="U338" s="24"/>
    </row>
    <row r="339" spans="2:21" x14ac:dyDescent="0.45">
      <c r="B339" t="s">
        <v>58</v>
      </c>
      <c r="G339" s="39" t="e">
        <f ca="1">_xll.RiskOutput("NPV if option is used")+IF(G327=1,G335,U335)</f>
        <v>#NAME?</v>
      </c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</row>
    <row r="340" spans="2:21" x14ac:dyDescent="0.45">
      <c r="B340" s="28" t="s">
        <v>40</v>
      </c>
      <c r="F340" s="42" t="e">
        <f ca="1">_xll.RiskOutput("Option used")+IF(SUM(G319:T319)=0,0,1)</f>
        <v>#NAME?</v>
      </c>
    </row>
    <row r="341" spans="2:21" x14ac:dyDescent="0.45">
      <c r="B341" t="s">
        <v>36</v>
      </c>
      <c r="F341" s="43" t="e">
        <f ca="1">_xll.RiskMean(F340)</f>
        <v>#NAME?</v>
      </c>
    </row>
    <row r="344" spans="2:21" x14ac:dyDescent="0.45">
      <c r="B344" s="3" t="s">
        <v>57</v>
      </c>
      <c r="G344" s="24"/>
    </row>
    <row r="345" spans="2:21" x14ac:dyDescent="0.45">
      <c r="B345" t="s">
        <v>44</v>
      </c>
      <c r="G345" s="40" t="e">
        <f ca="1">_xll.RiskOutput("NPV if option is used")+SUMPRODUCT(G327:U327,G335:U335)</f>
        <v>#NAME?</v>
      </c>
    </row>
    <row r="346" spans="2:21" x14ac:dyDescent="0.45">
      <c r="B346" s="28" t="s">
        <v>40</v>
      </c>
      <c r="F346" s="41" t="e">
        <f ca="1">_xll.RiskOutput("Option used")+IF(SUM(G329:T329)=0,0,1)</f>
        <v>#NAME?</v>
      </c>
    </row>
    <row r="347" spans="2:21" x14ac:dyDescent="0.45">
      <c r="B347" t="s">
        <v>36</v>
      </c>
      <c r="F347" s="31" t="e">
        <f ca="1">_xll.RiskMean(F346)</f>
        <v>#NAME?</v>
      </c>
    </row>
    <row r="350" spans="2:21" x14ac:dyDescent="0.45">
      <c r="B350" t="s">
        <v>50</v>
      </c>
      <c r="H350" s="38" t="e">
        <f ca="1">_xll.RiskOutput("NPV")+G335</f>
        <v>#NAME?</v>
      </c>
    </row>
    <row r="351" spans="2:21" x14ac:dyDescent="0.45">
      <c r="B351" t="s">
        <v>51</v>
      </c>
      <c r="H351" s="38" t="e">
        <f ca="1">_xll.RiskOutput("NPV")+U335</f>
        <v>#NAME?</v>
      </c>
    </row>
    <row r="352" spans="2:21" x14ac:dyDescent="0.45">
      <c r="B352" t="s">
        <v>60</v>
      </c>
      <c r="H352" s="38" t="e">
        <f ca="1">_xll.RiskOutput("Value of the Option ") + MAX(H350,H351) - H350</f>
        <v>#NAME?</v>
      </c>
    </row>
    <row r="353" spans="2:9" x14ac:dyDescent="0.45">
      <c r="B353" t="s">
        <v>61</v>
      </c>
      <c r="H353" s="38" t="e">
        <f ca="1">_xll.RiskMean(H352)</f>
        <v>#NAME?</v>
      </c>
    </row>
    <row r="354" spans="2:9" x14ac:dyDescent="0.45">
      <c r="B354" t="s">
        <v>36</v>
      </c>
      <c r="H354" s="44" t="e">
        <f ca="1">_xll.RiskOutput("Probability")+F347</f>
        <v>#NAME?</v>
      </c>
    </row>
    <row r="356" spans="2:9" x14ac:dyDescent="0.45">
      <c r="B356" t="s">
        <v>15</v>
      </c>
      <c r="H356" s="26">
        <f>D1</f>
        <v>0.1</v>
      </c>
    </row>
    <row r="357" spans="2:9" x14ac:dyDescent="0.45">
      <c r="B357" t="s">
        <v>24</v>
      </c>
      <c r="H357" s="33">
        <f t="shared" ref="H357:I358" si="164">D2</f>
        <v>1.7500000000000002E-2</v>
      </c>
      <c r="I357" s="33">
        <f t="shared" si="164"/>
        <v>0.01</v>
      </c>
    </row>
    <row r="358" spans="2:9" x14ac:dyDescent="0.45">
      <c r="B358" t="s">
        <v>25</v>
      </c>
      <c r="H358" s="33">
        <f t="shared" si="164"/>
        <v>1.7500000000000002E-2</v>
      </c>
      <c r="I358" s="33">
        <f t="shared" si="164"/>
        <v>0.01</v>
      </c>
    </row>
    <row r="359" spans="2:9" x14ac:dyDescent="0.45">
      <c r="B359" t="s">
        <v>13</v>
      </c>
      <c r="H359">
        <f>E6</f>
        <v>3</v>
      </c>
    </row>
    <row r="360" spans="2:9" x14ac:dyDescent="0.45">
      <c r="B360" t="s">
        <v>14</v>
      </c>
      <c r="H360">
        <f>F6</f>
        <v>0</v>
      </c>
    </row>
    <row r="362" spans="2:9" x14ac:dyDescent="0.45">
      <c r="H362" s="46" t="s">
        <v>63</v>
      </c>
    </row>
  </sheetData>
  <conditionalFormatting sqref="G112:U112">
    <cfRule type="expression" dxfId="5" priority="3" stopIfTrue="1">
      <formula>RiskIsStatistics</formula>
    </cfRule>
  </conditionalFormatting>
  <conditionalFormatting sqref="K110:U110">
    <cfRule type="expression" dxfId="4" priority="4" stopIfTrue="1">
      <formula>RiskIsOutput</formula>
    </cfRule>
  </conditionalFormatting>
  <conditionalFormatting sqref="H110">
    <cfRule type="expression" dxfId="3" priority="6" stopIfTrue="1">
      <formula>RiskIsOutput</formula>
    </cfRule>
  </conditionalFormatting>
  <conditionalFormatting sqref="I110">
    <cfRule type="expression" dxfId="2" priority="7" stopIfTrue="1">
      <formula>RiskIsOutput</formula>
    </cfRule>
  </conditionalFormatting>
  <conditionalFormatting sqref="J110">
    <cfRule type="expression" dxfId="1" priority="8" stopIfTrue="1">
      <formula>RiskIsOutput</formula>
    </cfRule>
  </conditionalFormatting>
  <conditionalFormatting sqref="G110">
    <cfRule type="expression" dxfId="0" priority="10" stopIfTrue="1">
      <formula>RiskIsOutput</formula>
    </cfRule>
  </conditionalFormatting>
  <hyperlinks>
    <hyperlink ref="G1" location="option_norm!B362" display="Go to result" xr:uid="{00000000-0004-0000-0900-000000000000}"/>
    <hyperlink ref="H362" location="option_norm!A1" display="Go top " xr:uid="{00000000-0004-0000-0900-000001000000}"/>
    <hyperlink ref="A118" location="option_norm!B362" display="Go to result" xr:uid="{00000000-0004-0000-0900-00000200000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AV136"/>
  <sheetViews>
    <sheetView workbookViewId="0">
      <selection activeCell="F3" sqref="F3"/>
    </sheetView>
  </sheetViews>
  <sheetFormatPr defaultRowHeight="14.25" x14ac:dyDescent="0.45"/>
  <sheetData>
    <row r="1" spans="3:48" x14ac:dyDescent="0.45">
      <c r="D1" t="s">
        <v>3</v>
      </c>
      <c r="E1">
        <v>42</v>
      </c>
      <c r="H1">
        <v>43</v>
      </c>
      <c r="K1">
        <v>44</v>
      </c>
      <c r="N1">
        <v>45</v>
      </c>
      <c r="Q1">
        <v>46</v>
      </c>
      <c r="T1">
        <v>47</v>
      </c>
      <c r="W1">
        <v>48</v>
      </c>
      <c r="Z1">
        <v>49</v>
      </c>
      <c r="AC1">
        <v>50</v>
      </c>
      <c r="AF1">
        <v>51</v>
      </c>
      <c r="AI1">
        <v>52</v>
      </c>
      <c r="AL1">
        <v>53</v>
      </c>
      <c r="AO1">
        <v>54</v>
      </c>
      <c r="AR1">
        <v>55</v>
      </c>
      <c r="AU1">
        <v>56</v>
      </c>
    </row>
    <row r="3" spans="3:48" x14ac:dyDescent="0.45">
      <c r="C3" t="s">
        <v>0</v>
      </c>
      <c r="D3" t="s">
        <v>1</v>
      </c>
      <c r="E3" t="s">
        <v>2</v>
      </c>
      <c r="F3" t="s">
        <v>8</v>
      </c>
    </row>
    <row r="4" spans="3:48" x14ac:dyDescent="0.45">
      <c r="C4">
        <v>0</v>
      </c>
      <c r="D4" s="4">
        <v>0</v>
      </c>
      <c r="E4" s="5">
        <v>0</v>
      </c>
      <c r="F4" s="6">
        <f>'CO2 Injection'!C4*365</f>
        <v>0</v>
      </c>
      <c r="G4" s="4">
        <v>0</v>
      </c>
      <c r="H4" s="5">
        <v>0</v>
      </c>
      <c r="I4" s="6">
        <f>'CO2 Injection'!D4*365</f>
        <v>0</v>
      </c>
      <c r="J4" s="4">
        <v>0</v>
      </c>
      <c r="K4" s="5">
        <v>0</v>
      </c>
      <c r="L4" s="6">
        <v>0</v>
      </c>
      <c r="M4" s="4">
        <v>0</v>
      </c>
      <c r="N4" s="5">
        <v>0</v>
      </c>
      <c r="O4" s="6">
        <f>'CO2 Injection'!F4*365</f>
        <v>0</v>
      </c>
      <c r="P4" s="4">
        <v>0</v>
      </c>
      <c r="Q4" s="5">
        <v>0</v>
      </c>
      <c r="R4" s="6">
        <f>'CO2 Injection'!G4*365</f>
        <v>0</v>
      </c>
      <c r="S4" s="4">
        <v>0</v>
      </c>
      <c r="T4" s="5">
        <v>0</v>
      </c>
      <c r="U4" s="6">
        <f>'CO2 Injection'!H4*365</f>
        <v>0</v>
      </c>
      <c r="V4" s="4">
        <v>0</v>
      </c>
      <c r="W4" s="5">
        <v>0</v>
      </c>
      <c r="X4" s="6">
        <f>'CO2 Injection'!I4*365</f>
        <v>0</v>
      </c>
      <c r="Y4" s="4">
        <v>0</v>
      </c>
      <c r="Z4" s="5">
        <v>0</v>
      </c>
      <c r="AA4" s="6">
        <f>'CO2 Injection'!J4*365</f>
        <v>0</v>
      </c>
      <c r="AB4" s="4">
        <v>0</v>
      </c>
      <c r="AC4" s="5">
        <v>0</v>
      </c>
      <c r="AD4" s="6">
        <f>'CO2 Injection'!K4*365</f>
        <v>0</v>
      </c>
      <c r="AE4" s="4">
        <v>0</v>
      </c>
      <c r="AF4" s="5">
        <v>0</v>
      </c>
      <c r="AG4" s="6">
        <f>'CO2 Injection'!L4*365</f>
        <v>0</v>
      </c>
      <c r="AH4" s="4">
        <v>0</v>
      </c>
      <c r="AI4" s="5">
        <v>0</v>
      </c>
      <c r="AJ4" s="6">
        <f>'CO2 Injection'!M4*365</f>
        <v>0</v>
      </c>
      <c r="AK4" s="4">
        <v>0</v>
      </c>
      <c r="AL4" s="5">
        <v>0</v>
      </c>
      <c r="AM4" s="6">
        <f>'CO2 Injection'!N4*365</f>
        <v>0</v>
      </c>
      <c r="AN4" s="4">
        <v>0</v>
      </c>
      <c r="AO4" s="5">
        <v>0</v>
      </c>
      <c r="AP4" s="6">
        <f>'CO2 Injection'!O4*365</f>
        <v>0</v>
      </c>
      <c r="AQ4" s="4">
        <v>0</v>
      </c>
      <c r="AR4" s="5">
        <v>0</v>
      </c>
      <c r="AS4" s="6">
        <f>'CO2 Injection'!P4*365</f>
        <v>0</v>
      </c>
      <c r="AT4" s="4">
        <v>0</v>
      </c>
      <c r="AU4" s="5">
        <v>0</v>
      </c>
      <c r="AV4" s="6">
        <f>'CO2 Injection'!Q4*365</f>
        <v>0</v>
      </c>
    </row>
    <row r="5" spans="3:48" x14ac:dyDescent="0.45">
      <c r="C5">
        <v>1</v>
      </c>
      <c r="D5" s="7">
        <v>416020</v>
      </c>
      <c r="E5" s="8">
        <v>340030</v>
      </c>
      <c r="F5" s="9">
        <v>0</v>
      </c>
      <c r="G5" s="7">
        <v>416020</v>
      </c>
      <c r="H5" s="8">
        <v>340030</v>
      </c>
      <c r="I5" s="9">
        <v>0</v>
      </c>
      <c r="J5" s="7">
        <v>416020</v>
      </c>
      <c r="K5" s="8">
        <v>340030</v>
      </c>
      <c r="L5" s="9">
        <v>0</v>
      </c>
      <c r="M5" s="7">
        <v>416020</v>
      </c>
      <c r="N5" s="8">
        <v>340030</v>
      </c>
      <c r="O5" s="9">
        <v>0</v>
      </c>
      <c r="P5" s="7">
        <v>416020</v>
      </c>
      <c r="Q5" s="8">
        <v>340030</v>
      </c>
      <c r="R5" s="9">
        <v>0</v>
      </c>
      <c r="S5" s="7">
        <v>416020</v>
      </c>
      <c r="T5" s="8">
        <v>340030</v>
      </c>
      <c r="U5" s="9">
        <v>0</v>
      </c>
      <c r="V5" s="7">
        <v>416020</v>
      </c>
      <c r="W5" s="8">
        <v>340030</v>
      </c>
      <c r="X5" s="9">
        <v>0</v>
      </c>
      <c r="Y5" s="7">
        <v>416020</v>
      </c>
      <c r="Z5" s="8">
        <v>340030</v>
      </c>
      <c r="AA5" s="9">
        <v>0</v>
      </c>
      <c r="AB5" s="7">
        <v>416020</v>
      </c>
      <c r="AC5" s="8">
        <v>340030</v>
      </c>
      <c r="AD5" s="9">
        <v>0</v>
      </c>
      <c r="AE5" s="7">
        <v>416020</v>
      </c>
      <c r="AF5" s="8">
        <v>340030</v>
      </c>
      <c r="AG5" s="9">
        <v>0</v>
      </c>
      <c r="AH5" s="7">
        <v>416020</v>
      </c>
      <c r="AI5" s="8">
        <v>340030</v>
      </c>
      <c r="AJ5" s="9">
        <v>0</v>
      </c>
      <c r="AK5" s="7">
        <v>416020</v>
      </c>
      <c r="AL5" s="8">
        <v>340030</v>
      </c>
      <c r="AM5" s="9">
        <v>0</v>
      </c>
      <c r="AN5" s="7">
        <v>416020</v>
      </c>
      <c r="AO5" s="8">
        <v>340030</v>
      </c>
      <c r="AP5" s="9">
        <v>0</v>
      </c>
      <c r="AQ5" s="7">
        <v>416020</v>
      </c>
      <c r="AR5" s="8">
        <v>340030</v>
      </c>
      <c r="AS5" s="9">
        <v>0</v>
      </c>
      <c r="AT5" s="7">
        <v>416020</v>
      </c>
      <c r="AU5" s="8">
        <v>340030</v>
      </c>
      <c r="AV5" s="9">
        <v>0</v>
      </c>
    </row>
    <row r="6" spans="3:48" x14ac:dyDescent="0.45">
      <c r="C6">
        <v>2</v>
      </c>
      <c r="D6" s="7">
        <v>798470</v>
      </c>
      <c r="E6" s="8">
        <v>631270</v>
      </c>
      <c r="F6" s="9">
        <v>0</v>
      </c>
      <c r="G6" s="7">
        <v>798470</v>
      </c>
      <c r="H6" s="8">
        <v>631270</v>
      </c>
      <c r="I6" s="9">
        <v>0</v>
      </c>
      <c r="J6" s="7">
        <v>798470</v>
      </c>
      <c r="K6" s="8">
        <v>631270</v>
      </c>
      <c r="L6" s="9">
        <v>0</v>
      </c>
      <c r="M6" s="7">
        <v>798470</v>
      </c>
      <c r="N6" s="8">
        <v>631270</v>
      </c>
      <c r="O6" s="9">
        <v>0</v>
      </c>
      <c r="P6" s="7">
        <v>798470</v>
      </c>
      <c r="Q6" s="8">
        <v>631270</v>
      </c>
      <c r="R6" s="9">
        <v>0</v>
      </c>
      <c r="S6" s="7">
        <v>798470</v>
      </c>
      <c r="T6" s="8">
        <v>631270</v>
      </c>
      <c r="U6" s="9">
        <v>0</v>
      </c>
      <c r="V6" s="7">
        <v>798470</v>
      </c>
      <c r="W6" s="8">
        <v>631270</v>
      </c>
      <c r="X6" s="9">
        <v>0</v>
      </c>
      <c r="Y6" s="7">
        <v>798470</v>
      </c>
      <c r="Z6" s="8">
        <v>631270</v>
      </c>
      <c r="AA6" s="9">
        <v>0</v>
      </c>
      <c r="AB6" s="7">
        <v>798470</v>
      </c>
      <c r="AC6" s="8">
        <v>631270</v>
      </c>
      <c r="AD6" s="9">
        <v>0</v>
      </c>
      <c r="AE6" s="7">
        <v>798470</v>
      </c>
      <c r="AF6" s="8">
        <v>631270</v>
      </c>
      <c r="AG6" s="9">
        <v>0</v>
      </c>
      <c r="AH6" s="7">
        <v>798470</v>
      </c>
      <c r="AI6" s="8">
        <v>631270</v>
      </c>
      <c r="AJ6" s="9">
        <v>0</v>
      </c>
      <c r="AK6" s="7">
        <v>798470</v>
      </c>
      <c r="AL6" s="8">
        <v>631270</v>
      </c>
      <c r="AM6" s="9">
        <v>0</v>
      </c>
      <c r="AN6" s="7">
        <v>798470</v>
      </c>
      <c r="AO6" s="8">
        <v>631270</v>
      </c>
      <c r="AP6" s="9">
        <v>0</v>
      </c>
      <c r="AQ6" s="7">
        <v>798470</v>
      </c>
      <c r="AR6" s="8">
        <v>631270</v>
      </c>
      <c r="AS6" s="9">
        <v>0</v>
      </c>
      <c r="AT6" s="7">
        <v>798470</v>
      </c>
      <c r="AU6" s="8">
        <v>631270</v>
      </c>
      <c r="AV6" s="9">
        <v>0</v>
      </c>
    </row>
    <row r="7" spans="3:48" x14ac:dyDescent="0.45">
      <c r="C7">
        <v>3</v>
      </c>
      <c r="D7" s="7">
        <v>530740</v>
      </c>
      <c r="E7" s="8">
        <v>485810</v>
      </c>
      <c r="F7" s="9">
        <v>0</v>
      </c>
      <c r="G7" s="7">
        <v>530740</v>
      </c>
      <c r="H7" s="8">
        <v>485810</v>
      </c>
      <c r="I7" s="9">
        <v>0</v>
      </c>
      <c r="J7" s="7">
        <v>530740</v>
      </c>
      <c r="K7" s="8">
        <v>485810</v>
      </c>
      <c r="L7" s="9">
        <v>0</v>
      </c>
      <c r="M7" s="7">
        <v>530740</v>
      </c>
      <c r="N7" s="8">
        <v>485810</v>
      </c>
      <c r="O7" s="9">
        <v>0</v>
      </c>
      <c r="P7" s="7">
        <v>530740</v>
      </c>
      <c r="Q7" s="8">
        <v>485810</v>
      </c>
      <c r="R7" s="9">
        <v>0</v>
      </c>
      <c r="S7" s="7">
        <v>530740</v>
      </c>
      <c r="T7" s="8">
        <v>485810</v>
      </c>
      <c r="U7" s="9">
        <v>0</v>
      </c>
      <c r="V7" s="7">
        <v>530740</v>
      </c>
      <c r="W7" s="8">
        <v>485810</v>
      </c>
      <c r="X7" s="9">
        <v>0</v>
      </c>
      <c r="Y7" s="7">
        <v>530740</v>
      </c>
      <c r="Z7" s="8">
        <v>485810</v>
      </c>
      <c r="AA7" s="9">
        <v>0</v>
      </c>
      <c r="AB7" s="7">
        <v>530740</v>
      </c>
      <c r="AC7" s="8">
        <v>485810</v>
      </c>
      <c r="AD7" s="9">
        <v>0</v>
      </c>
      <c r="AE7" s="7">
        <v>530740</v>
      </c>
      <c r="AF7" s="8">
        <v>485810</v>
      </c>
      <c r="AG7" s="9">
        <v>0</v>
      </c>
      <c r="AH7" s="7">
        <v>530740</v>
      </c>
      <c r="AI7" s="8">
        <v>485810</v>
      </c>
      <c r="AJ7" s="9">
        <v>0</v>
      </c>
      <c r="AK7" s="7">
        <v>530740</v>
      </c>
      <c r="AL7" s="8">
        <v>485810</v>
      </c>
      <c r="AM7" s="9">
        <v>0</v>
      </c>
      <c r="AN7" s="7">
        <v>530740</v>
      </c>
      <c r="AO7" s="8">
        <v>485810</v>
      </c>
      <c r="AP7" s="9">
        <v>0</v>
      </c>
      <c r="AQ7" s="7">
        <v>530740</v>
      </c>
      <c r="AR7" s="8">
        <v>485810</v>
      </c>
      <c r="AS7" s="9">
        <v>0</v>
      </c>
      <c r="AT7" s="7">
        <v>530740</v>
      </c>
      <c r="AU7" s="8">
        <v>485810</v>
      </c>
      <c r="AV7" s="9">
        <v>0</v>
      </c>
    </row>
    <row r="8" spans="3:48" x14ac:dyDescent="0.45">
      <c r="C8">
        <v>4</v>
      </c>
      <c r="D8" s="7">
        <v>455570</v>
      </c>
      <c r="E8" s="8">
        <v>384950</v>
      </c>
      <c r="F8" s="9">
        <v>0</v>
      </c>
      <c r="G8" s="7">
        <v>455570</v>
      </c>
      <c r="H8" s="8">
        <v>384950</v>
      </c>
      <c r="I8" s="9">
        <v>0</v>
      </c>
      <c r="J8" s="7">
        <v>455570</v>
      </c>
      <c r="K8" s="8">
        <v>384950</v>
      </c>
      <c r="L8" s="9">
        <v>0</v>
      </c>
      <c r="M8" s="7">
        <v>455570</v>
      </c>
      <c r="N8" s="8">
        <v>384950</v>
      </c>
      <c r="O8" s="9">
        <v>0</v>
      </c>
      <c r="P8" s="7">
        <v>455570</v>
      </c>
      <c r="Q8" s="8">
        <v>384950</v>
      </c>
      <c r="R8" s="9">
        <v>0</v>
      </c>
      <c r="S8" s="7">
        <v>455570</v>
      </c>
      <c r="T8" s="8">
        <v>384950</v>
      </c>
      <c r="U8" s="9">
        <v>0</v>
      </c>
      <c r="V8" s="7">
        <v>455570</v>
      </c>
      <c r="W8" s="8">
        <v>384950</v>
      </c>
      <c r="X8" s="9">
        <v>0</v>
      </c>
      <c r="Y8" s="7">
        <v>455570</v>
      </c>
      <c r="Z8" s="8">
        <v>384950</v>
      </c>
      <c r="AA8" s="9">
        <v>0</v>
      </c>
      <c r="AB8" s="7">
        <v>455570</v>
      </c>
      <c r="AC8" s="8">
        <v>384950</v>
      </c>
      <c r="AD8" s="9">
        <v>0</v>
      </c>
      <c r="AE8" s="7">
        <v>455570</v>
      </c>
      <c r="AF8" s="8">
        <v>384950</v>
      </c>
      <c r="AG8" s="9">
        <v>0</v>
      </c>
      <c r="AH8" s="7">
        <v>455570</v>
      </c>
      <c r="AI8" s="8">
        <v>384950</v>
      </c>
      <c r="AJ8" s="9">
        <v>0</v>
      </c>
      <c r="AK8" s="7">
        <v>455570</v>
      </c>
      <c r="AL8" s="8">
        <v>384950</v>
      </c>
      <c r="AM8" s="9">
        <v>0</v>
      </c>
      <c r="AN8" s="7">
        <v>455570</v>
      </c>
      <c r="AO8" s="8">
        <v>384950</v>
      </c>
      <c r="AP8" s="9">
        <v>0</v>
      </c>
      <c r="AQ8" s="7">
        <v>455570</v>
      </c>
      <c r="AR8" s="8">
        <v>384950</v>
      </c>
      <c r="AS8" s="9">
        <v>0</v>
      </c>
      <c r="AT8" s="7">
        <v>455570</v>
      </c>
      <c r="AU8" s="8">
        <v>384950</v>
      </c>
      <c r="AV8" s="9">
        <v>0</v>
      </c>
    </row>
    <row r="9" spans="3:48" x14ac:dyDescent="0.45">
      <c r="C9">
        <v>5</v>
      </c>
      <c r="D9" s="7">
        <v>396210</v>
      </c>
      <c r="E9" s="8">
        <v>335160</v>
      </c>
      <c r="F9" s="9">
        <v>0</v>
      </c>
      <c r="G9" s="7">
        <v>396210</v>
      </c>
      <c r="H9" s="8">
        <v>335160</v>
      </c>
      <c r="I9" s="9">
        <v>0</v>
      </c>
      <c r="J9" s="7">
        <v>396210</v>
      </c>
      <c r="K9" s="8">
        <v>335160</v>
      </c>
      <c r="L9" s="9">
        <v>0</v>
      </c>
      <c r="M9" s="7">
        <v>396210</v>
      </c>
      <c r="N9" s="8">
        <v>335160</v>
      </c>
      <c r="O9" s="9">
        <v>0</v>
      </c>
      <c r="P9" s="7">
        <v>396210</v>
      </c>
      <c r="Q9" s="8">
        <v>335160</v>
      </c>
      <c r="R9" s="9">
        <v>0</v>
      </c>
      <c r="S9" s="7">
        <v>396210</v>
      </c>
      <c r="T9" s="8">
        <v>335160</v>
      </c>
      <c r="U9" s="9">
        <v>0</v>
      </c>
      <c r="V9" s="7">
        <v>396210</v>
      </c>
      <c r="W9" s="8">
        <v>335160</v>
      </c>
      <c r="X9" s="9">
        <v>0</v>
      </c>
      <c r="Y9" s="7">
        <v>396210</v>
      </c>
      <c r="Z9" s="8">
        <v>335160</v>
      </c>
      <c r="AA9" s="9">
        <v>0</v>
      </c>
      <c r="AB9" s="7">
        <v>396210</v>
      </c>
      <c r="AC9" s="8">
        <v>335160</v>
      </c>
      <c r="AD9" s="9">
        <v>0</v>
      </c>
      <c r="AE9" s="7">
        <v>396210</v>
      </c>
      <c r="AF9" s="8">
        <v>335160</v>
      </c>
      <c r="AG9" s="9">
        <v>0</v>
      </c>
      <c r="AH9" s="7">
        <v>396210</v>
      </c>
      <c r="AI9" s="8">
        <v>335160</v>
      </c>
      <c r="AJ9" s="9">
        <v>0</v>
      </c>
      <c r="AK9" s="7">
        <v>396210</v>
      </c>
      <c r="AL9" s="8">
        <v>335160</v>
      </c>
      <c r="AM9" s="9">
        <v>0</v>
      </c>
      <c r="AN9" s="7">
        <v>396210</v>
      </c>
      <c r="AO9" s="8">
        <v>335160</v>
      </c>
      <c r="AP9" s="9">
        <v>0</v>
      </c>
      <c r="AQ9" s="7">
        <v>396210</v>
      </c>
      <c r="AR9" s="8">
        <v>335160</v>
      </c>
      <c r="AS9" s="9">
        <v>0</v>
      </c>
      <c r="AT9" s="7">
        <v>396210</v>
      </c>
      <c r="AU9" s="8">
        <v>335160</v>
      </c>
      <c r="AV9" s="9">
        <v>0</v>
      </c>
    </row>
    <row r="10" spans="3:48" x14ac:dyDescent="0.45">
      <c r="C10">
        <v>6</v>
      </c>
      <c r="D10" s="7">
        <v>346000</v>
      </c>
      <c r="E10" s="8">
        <v>292630</v>
      </c>
      <c r="F10" s="9">
        <v>0</v>
      </c>
      <c r="G10" s="7">
        <v>346000</v>
      </c>
      <c r="H10" s="8">
        <v>292630</v>
      </c>
      <c r="I10" s="9">
        <v>0</v>
      </c>
      <c r="J10" s="7">
        <v>346000</v>
      </c>
      <c r="K10" s="8">
        <v>292630</v>
      </c>
      <c r="L10" s="9">
        <v>0</v>
      </c>
      <c r="M10" s="7">
        <v>346000</v>
      </c>
      <c r="N10" s="8">
        <v>292630</v>
      </c>
      <c r="O10" s="9">
        <v>0</v>
      </c>
      <c r="P10" s="7">
        <v>346000</v>
      </c>
      <c r="Q10" s="8">
        <v>292630</v>
      </c>
      <c r="R10" s="9">
        <v>0</v>
      </c>
      <c r="S10" s="7">
        <v>346000</v>
      </c>
      <c r="T10" s="8">
        <v>292630</v>
      </c>
      <c r="U10" s="9">
        <v>0</v>
      </c>
      <c r="V10" s="7">
        <v>346000</v>
      </c>
      <c r="W10" s="8">
        <v>292630</v>
      </c>
      <c r="X10" s="9">
        <v>0</v>
      </c>
      <c r="Y10" s="7">
        <v>346000</v>
      </c>
      <c r="Z10" s="8">
        <v>292630</v>
      </c>
      <c r="AA10" s="9">
        <v>0</v>
      </c>
      <c r="AB10" s="7">
        <v>346000</v>
      </c>
      <c r="AC10" s="8">
        <v>292630</v>
      </c>
      <c r="AD10" s="9">
        <v>0</v>
      </c>
      <c r="AE10" s="7">
        <v>346000</v>
      </c>
      <c r="AF10" s="8">
        <v>292630</v>
      </c>
      <c r="AG10" s="9">
        <v>0</v>
      </c>
      <c r="AH10" s="7">
        <v>346000</v>
      </c>
      <c r="AI10" s="8">
        <v>292630</v>
      </c>
      <c r="AJ10" s="9">
        <v>0</v>
      </c>
      <c r="AK10" s="7">
        <v>346000</v>
      </c>
      <c r="AL10" s="8">
        <v>292630</v>
      </c>
      <c r="AM10" s="9">
        <v>0</v>
      </c>
      <c r="AN10" s="7">
        <v>346000</v>
      </c>
      <c r="AO10" s="8">
        <v>292630</v>
      </c>
      <c r="AP10" s="9">
        <v>0</v>
      </c>
      <c r="AQ10" s="7">
        <v>346000</v>
      </c>
      <c r="AR10" s="8">
        <v>292630</v>
      </c>
      <c r="AS10" s="9">
        <v>0</v>
      </c>
      <c r="AT10" s="7">
        <v>346000</v>
      </c>
      <c r="AU10" s="8">
        <v>292630</v>
      </c>
      <c r="AV10" s="9">
        <v>0</v>
      </c>
    </row>
    <row r="11" spans="3:48" x14ac:dyDescent="0.45">
      <c r="C11">
        <v>7</v>
      </c>
      <c r="D11" s="7">
        <v>306800</v>
      </c>
      <c r="E11" s="8">
        <v>259050</v>
      </c>
      <c r="F11" s="9">
        <v>0</v>
      </c>
      <c r="G11" s="7">
        <v>306800</v>
      </c>
      <c r="H11" s="8">
        <v>259050</v>
      </c>
      <c r="I11" s="9">
        <v>0</v>
      </c>
      <c r="J11" s="7">
        <v>306800</v>
      </c>
      <c r="K11" s="8">
        <v>259050</v>
      </c>
      <c r="L11" s="9">
        <v>0</v>
      </c>
      <c r="M11" s="7">
        <v>306800</v>
      </c>
      <c r="N11" s="8">
        <v>259050</v>
      </c>
      <c r="O11" s="9">
        <v>0</v>
      </c>
      <c r="P11" s="7">
        <v>306800</v>
      </c>
      <c r="Q11" s="8">
        <v>259050</v>
      </c>
      <c r="R11" s="9">
        <v>0</v>
      </c>
      <c r="S11" s="7">
        <v>306800</v>
      </c>
      <c r="T11" s="8">
        <v>259050</v>
      </c>
      <c r="U11" s="9">
        <v>0</v>
      </c>
      <c r="V11" s="7">
        <v>306800</v>
      </c>
      <c r="W11" s="8">
        <v>259050</v>
      </c>
      <c r="X11" s="9">
        <v>0</v>
      </c>
      <c r="Y11" s="7">
        <v>306800</v>
      </c>
      <c r="Z11" s="8">
        <v>259050</v>
      </c>
      <c r="AA11" s="9">
        <v>0</v>
      </c>
      <c r="AB11" s="7">
        <v>306800</v>
      </c>
      <c r="AC11" s="8">
        <v>259050</v>
      </c>
      <c r="AD11" s="9">
        <v>0</v>
      </c>
      <c r="AE11" s="7">
        <v>306800</v>
      </c>
      <c r="AF11" s="8">
        <v>259050</v>
      </c>
      <c r="AG11" s="9">
        <v>0</v>
      </c>
      <c r="AH11" s="7">
        <v>306800</v>
      </c>
      <c r="AI11" s="8">
        <v>259050</v>
      </c>
      <c r="AJ11" s="9">
        <v>0</v>
      </c>
      <c r="AK11" s="7">
        <v>306800</v>
      </c>
      <c r="AL11" s="8">
        <v>259050</v>
      </c>
      <c r="AM11" s="9">
        <v>0</v>
      </c>
      <c r="AN11" s="7">
        <v>306800</v>
      </c>
      <c r="AO11" s="8">
        <v>259050</v>
      </c>
      <c r="AP11" s="9">
        <v>0</v>
      </c>
      <c r="AQ11" s="7">
        <v>306800</v>
      </c>
      <c r="AR11" s="8">
        <v>259050</v>
      </c>
      <c r="AS11" s="9">
        <v>0</v>
      </c>
      <c r="AT11" s="7">
        <v>306800</v>
      </c>
      <c r="AU11" s="8">
        <v>259050</v>
      </c>
      <c r="AV11" s="9">
        <v>0</v>
      </c>
    </row>
    <row r="12" spans="3:48" x14ac:dyDescent="0.45">
      <c r="C12">
        <v>8</v>
      </c>
      <c r="D12" s="7">
        <v>287180</v>
      </c>
      <c r="E12" s="8">
        <v>243300</v>
      </c>
      <c r="F12" s="9">
        <v>0</v>
      </c>
      <c r="G12" s="7">
        <v>287180</v>
      </c>
      <c r="H12" s="8">
        <v>243300</v>
      </c>
      <c r="I12" s="9">
        <v>0</v>
      </c>
      <c r="J12" s="7">
        <v>287180</v>
      </c>
      <c r="K12" s="8">
        <v>243300</v>
      </c>
      <c r="L12" s="9">
        <v>0</v>
      </c>
      <c r="M12" s="7">
        <v>287180</v>
      </c>
      <c r="N12" s="8">
        <v>243300</v>
      </c>
      <c r="O12" s="9">
        <v>0</v>
      </c>
      <c r="P12" s="7">
        <v>287180</v>
      </c>
      <c r="Q12" s="8">
        <v>243300</v>
      </c>
      <c r="R12" s="9">
        <v>0</v>
      </c>
      <c r="S12" s="7">
        <v>287180</v>
      </c>
      <c r="T12" s="8">
        <v>243300</v>
      </c>
      <c r="U12" s="9">
        <v>0</v>
      </c>
      <c r="V12" s="7">
        <v>287180</v>
      </c>
      <c r="W12" s="8">
        <v>243300</v>
      </c>
      <c r="X12" s="9">
        <v>0</v>
      </c>
      <c r="Y12" s="7">
        <v>287180</v>
      </c>
      <c r="Z12" s="8">
        <v>243300</v>
      </c>
      <c r="AA12" s="9">
        <v>0</v>
      </c>
      <c r="AB12" s="7">
        <v>287180</v>
      </c>
      <c r="AC12" s="8">
        <v>243300</v>
      </c>
      <c r="AD12" s="9">
        <v>0</v>
      </c>
      <c r="AE12" s="7">
        <v>287180</v>
      </c>
      <c r="AF12" s="8">
        <v>243300</v>
      </c>
      <c r="AG12" s="9">
        <v>0</v>
      </c>
      <c r="AH12" s="7">
        <v>287180</v>
      </c>
      <c r="AI12" s="8">
        <v>243300</v>
      </c>
      <c r="AJ12" s="9">
        <v>0</v>
      </c>
      <c r="AK12" s="7">
        <v>287180</v>
      </c>
      <c r="AL12" s="8">
        <v>243300</v>
      </c>
      <c r="AM12" s="9">
        <v>0</v>
      </c>
      <c r="AN12" s="7">
        <v>287180</v>
      </c>
      <c r="AO12" s="8">
        <v>243300</v>
      </c>
      <c r="AP12" s="9">
        <v>0</v>
      </c>
      <c r="AQ12" s="7">
        <v>287180</v>
      </c>
      <c r="AR12" s="8">
        <v>243300</v>
      </c>
      <c r="AS12" s="9">
        <v>0</v>
      </c>
      <c r="AT12" s="7">
        <v>287180</v>
      </c>
      <c r="AU12" s="8">
        <v>243300</v>
      </c>
      <c r="AV12" s="9">
        <v>0</v>
      </c>
    </row>
    <row r="13" spans="3:48" x14ac:dyDescent="0.45">
      <c r="C13">
        <v>9</v>
      </c>
      <c r="D13" s="7">
        <v>264810</v>
      </c>
      <c r="E13" s="8">
        <v>223240</v>
      </c>
      <c r="F13" s="9">
        <v>0</v>
      </c>
      <c r="G13" s="7">
        <v>264810</v>
      </c>
      <c r="H13" s="8">
        <v>223240</v>
      </c>
      <c r="I13" s="9">
        <v>0</v>
      </c>
      <c r="J13" s="7">
        <v>264810</v>
      </c>
      <c r="K13" s="8">
        <v>223240</v>
      </c>
      <c r="L13" s="9">
        <v>0</v>
      </c>
      <c r="M13" s="7">
        <v>264810</v>
      </c>
      <c r="N13" s="8">
        <v>223240</v>
      </c>
      <c r="O13" s="9">
        <v>0</v>
      </c>
      <c r="P13" s="7">
        <v>264810</v>
      </c>
      <c r="Q13" s="8">
        <v>223240</v>
      </c>
      <c r="R13" s="9">
        <v>0</v>
      </c>
      <c r="S13" s="7">
        <v>264810</v>
      </c>
      <c r="T13" s="8">
        <v>223240</v>
      </c>
      <c r="U13" s="9">
        <v>0</v>
      </c>
      <c r="V13" s="7">
        <v>264810</v>
      </c>
      <c r="W13" s="8">
        <v>223240</v>
      </c>
      <c r="X13" s="9">
        <v>0</v>
      </c>
      <c r="Y13" s="7">
        <v>264810</v>
      </c>
      <c r="Z13" s="8">
        <v>223240</v>
      </c>
      <c r="AA13" s="9">
        <v>0</v>
      </c>
      <c r="AB13" s="7">
        <v>264810</v>
      </c>
      <c r="AC13" s="8">
        <v>223240</v>
      </c>
      <c r="AD13" s="9">
        <v>0</v>
      </c>
      <c r="AE13" s="7">
        <v>264810</v>
      </c>
      <c r="AF13" s="8">
        <v>223240</v>
      </c>
      <c r="AG13" s="9">
        <v>0</v>
      </c>
      <c r="AH13" s="7">
        <v>264810</v>
      </c>
      <c r="AI13" s="8">
        <v>223240</v>
      </c>
      <c r="AJ13" s="9">
        <v>0</v>
      </c>
      <c r="AK13" s="7">
        <v>264810</v>
      </c>
      <c r="AL13" s="8">
        <v>223240</v>
      </c>
      <c r="AM13" s="9">
        <v>0</v>
      </c>
      <c r="AN13" s="7">
        <v>264810</v>
      </c>
      <c r="AO13" s="8">
        <v>223240</v>
      </c>
      <c r="AP13" s="9">
        <v>0</v>
      </c>
      <c r="AQ13" s="7">
        <v>264810</v>
      </c>
      <c r="AR13" s="8">
        <v>223240</v>
      </c>
      <c r="AS13" s="9">
        <v>0</v>
      </c>
      <c r="AT13" s="7">
        <v>264810</v>
      </c>
      <c r="AU13" s="8">
        <v>223240</v>
      </c>
      <c r="AV13" s="9">
        <v>0</v>
      </c>
    </row>
    <row r="14" spans="3:48" x14ac:dyDescent="0.45">
      <c r="C14">
        <v>10</v>
      </c>
      <c r="D14" s="7">
        <v>247160</v>
      </c>
      <c r="E14" s="8">
        <v>207280</v>
      </c>
      <c r="F14" s="9">
        <v>0</v>
      </c>
      <c r="G14" s="7">
        <v>247160</v>
      </c>
      <c r="H14" s="8">
        <v>207280</v>
      </c>
      <c r="I14" s="9">
        <v>0</v>
      </c>
      <c r="J14" s="7">
        <v>247160</v>
      </c>
      <c r="K14" s="8">
        <v>207280</v>
      </c>
      <c r="L14" s="9">
        <v>0</v>
      </c>
      <c r="M14" s="7">
        <v>247160</v>
      </c>
      <c r="N14" s="8">
        <v>207280</v>
      </c>
      <c r="O14" s="9">
        <v>0</v>
      </c>
      <c r="P14" s="7">
        <v>247160</v>
      </c>
      <c r="Q14" s="8">
        <v>207280</v>
      </c>
      <c r="R14" s="9">
        <v>0</v>
      </c>
      <c r="S14" s="7">
        <v>247160</v>
      </c>
      <c r="T14" s="8">
        <v>207280</v>
      </c>
      <c r="U14" s="9">
        <v>0</v>
      </c>
      <c r="V14" s="7">
        <v>247160</v>
      </c>
      <c r="W14" s="8">
        <v>207280</v>
      </c>
      <c r="X14" s="9">
        <v>0</v>
      </c>
      <c r="Y14" s="7">
        <v>247160</v>
      </c>
      <c r="Z14" s="8">
        <v>207280</v>
      </c>
      <c r="AA14" s="9">
        <v>0</v>
      </c>
      <c r="AB14" s="7">
        <v>247160</v>
      </c>
      <c r="AC14" s="8">
        <v>207280</v>
      </c>
      <c r="AD14" s="9">
        <v>0</v>
      </c>
      <c r="AE14" s="7">
        <v>247160</v>
      </c>
      <c r="AF14" s="8">
        <v>207280</v>
      </c>
      <c r="AG14" s="9">
        <v>0</v>
      </c>
      <c r="AH14" s="7">
        <v>247160</v>
      </c>
      <c r="AI14" s="8">
        <v>207280</v>
      </c>
      <c r="AJ14" s="9">
        <v>0</v>
      </c>
      <c r="AK14" s="7">
        <v>247160</v>
      </c>
      <c r="AL14" s="8">
        <v>207280</v>
      </c>
      <c r="AM14" s="9">
        <v>0</v>
      </c>
      <c r="AN14" s="7">
        <v>247160</v>
      </c>
      <c r="AO14" s="8">
        <v>207280</v>
      </c>
      <c r="AP14" s="9">
        <v>0</v>
      </c>
      <c r="AQ14" s="7">
        <v>247160</v>
      </c>
      <c r="AR14" s="8">
        <v>207280</v>
      </c>
      <c r="AS14" s="9">
        <v>0</v>
      </c>
      <c r="AT14" s="7">
        <v>247160</v>
      </c>
      <c r="AU14" s="8">
        <v>207280</v>
      </c>
      <c r="AV14" s="9">
        <v>0</v>
      </c>
    </row>
    <row r="15" spans="3:48" x14ac:dyDescent="0.45">
      <c r="C15">
        <v>11</v>
      </c>
      <c r="D15" s="7">
        <v>232610</v>
      </c>
      <c r="E15" s="8">
        <v>194090</v>
      </c>
      <c r="F15" s="9">
        <v>0</v>
      </c>
      <c r="G15" s="7">
        <v>232610</v>
      </c>
      <c r="H15" s="8">
        <v>194090</v>
      </c>
      <c r="I15" s="9">
        <v>0</v>
      </c>
      <c r="J15" s="7">
        <v>232610</v>
      </c>
      <c r="K15" s="8">
        <v>194090</v>
      </c>
      <c r="L15" s="9">
        <v>0</v>
      </c>
      <c r="M15" s="7">
        <v>232610</v>
      </c>
      <c r="N15" s="8">
        <v>194090</v>
      </c>
      <c r="O15" s="9">
        <v>0</v>
      </c>
      <c r="P15" s="7">
        <v>232610</v>
      </c>
      <c r="Q15" s="8">
        <v>194090</v>
      </c>
      <c r="R15" s="9">
        <v>0</v>
      </c>
      <c r="S15" s="7">
        <v>232610</v>
      </c>
      <c r="T15" s="8">
        <v>194090</v>
      </c>
      <c r="U15" s="9">
        <v>0</v>
      </c>
      <c r="V15" s="7">
        <v>232610</v>
      </c>
      <c r="W15" s="8">
        <v>194090</v>
      </c>
      <c r="X15" s="9">
        <v>0</v>
      </c>
      <c r="Y15" s="7">
        <v>232610</v>
      </c>
      <c r="Z15" s="8">
        <v>194090</v>
      </c>
      <c r="AA15" s="9">
        <v>0</v>
      </c>
      <c r="AB15" s="7">
        <v>232610</v>
      </c>
      <c r="AC15" s="8">
        <v>194090</v>
      </c>
      <c r="AD15" s="9">
        <v>0</v>
      </c>
      <c r="AE15" s="7">
        <v>232610</v>
      </c>
      <c r="AF15" s="8">
        <v>194090</v>
      </c>
      <c r="AG15" s="9">
        <v>0</v>
      </c>
      <c r="AH15" s="7">
        <v>232610</v>
      </c>
      <c r="AI15" s="8">
        <v>194090</v>
      </c>
      <c r="AJ15" s="9">
        <v>0</v>
      </c>
      <c r="AK15" s="7">
        <v>232610</v>
      </c>
      <c r="AL15" s="8">
        <v>194090</v>
      </c>
      <c r="AM15" s="9">
        <v>0</v>
      </c>
      <c r="AN15" s="7">
        <v>232610</v>
      </c>
      <c r="AO15" s="8">
        <v>194090</v>
      </c>
      <c r="AP15" s="9">
        <v>0</v>
      </c>
      <c r="AQ15" s="7">
        <v>232610</v>
      </c>
      <c r="AR15" s="8">
        <v>194090</v>
      </c>
      <c r="AS15" s="9">
        <v>0</v>
      </c>
      <c r="AT15" s="7">
        <v>232610</v>
      </c>
      <c r="AU15" s="8">
        <v>194090</v>
      </c>
      <c r="AV15" s="9">
        <v>0</v>
      </c>
    </row>
    <row r="16" spans="3:48" x14ac:dyDescent="0.45">
      <c r="C16">
        <v>12</v>
      </c>
      <c r="D16" s="7">
        <v>220070</v>
      </c>
      <c r="E16" s="8">
        <v>182780</v>
      </c>
      <c r="F16" s="9">
        <v>0</v>
      </c>
      <c r="G16" s="7">
        <v>220070</v>
      </c>
      <c r="H16" s="8">
        <v>182780</v>
      </c>
      <c r="I16" s="9">
        <v>0</v>
      </c>
      <c r="J16" s="7">
        <v>220070</v>
      </c>
      <c r="K16" s="8">
        <v>182780</v>
      </c>
      <c r="L16" s="9">
        <v>0</v>
      </c>
      <c r="M16" s="7">
        <v>220070</v>
      </c>
      <c r="N16" s="8">
        <v>182780</v>
      </c>
      <c r="O16" s="9">
        <v>0</v>
      </c>
      <c r="P16" s="7">
        <v>220070</v>
      </c>
      <c r="Q16" s="8">
        <v>182780</v>
      </c>
      <c r="R16" s="9">
        <v>0</v>
      </c>
      <c r="S16" s="7">
        <v>220070</v>
      </c>
      <c r="T16" s="8">
        <v>182780</v>
      </c>
      <c r="U16" s="9">
        <v>0</v>
      </c>
      <c r="V16" s="7">
        <v>220070</v>
      </c>
      <c r="W16" s="8">
        <v>182780</v>
      </c>
      <c r="X16" s="9">
        <v>0</v>
      </c>
      <c r="Y16" s="7">
        <v>220070</v>
      </c>
      <c r="Z16" s="8">
        <v>182780</v>
      </c>
      <c r="AA16" s="9">
        <v>0</v>
      </c>
      <c r="AB16" s="7">
        <v>220070</v>
      </c>
      <c r="AC16" s="8">
        <v>182780</v>
      </c>
      <c r="AD16" s="9">
        <v>0</v>
      </c>
      <c r="AE16" s="7">
        <v>220070</v>
      </c>
      <c r="AF16" s="8">
        <v>182780</v>
      </c>
      <c r="AG16" s="9">
        <v>0</v>
      </c>
      <c r="AH16" s="7">
        <v>220070</v>
      </c>
      <c r="AI16" s="8">
        <v>182780</v>
      </c>
      <c r="AJ16" s="9">
        <v>0</v>
      </c>
      <c r="AK16" s="7">
        <v>220070</v>
      </c>
      <c r="AL16" s="8">
        <v>182780</v>
      </c>
      <c r="AM16" s="9">
        <v>0</v>
      </c>
      <c r="AN16" s="7">
        <v>220070</v>
      </c>
      <c r="AO16" s="8">
        <v>182780</v>
      </c>
      <c r="AP16" s="9">
        <v>0</v>
      </c>
      <c r="AQ16" s="7">
        <v>220070</v>
      </c>
      <c r="AR16" s="8">
        <v>182780</v>
      </c>
      <c r="AS16" s="9">
        <v>0</v>
      </c>
      <c r="AT16" s="7">
        <v>220070</v>
      </c>
      <c r="AU16" s="8">
        <v>182780</v>
      </c>
      <c r="AV16" s="9">
        <v>0</v>
      </c>
    </row>
    <row r="17" spans="3:48" x14ac:dyDescent="0.45">
      <c r="C17">
        <v>13</v>
      </c>
      <c r="D17" s="7">
        <v>218030</v>
      </c>
      <c r="E17" s="8">
        <v>180670</v>
      </c>
      <c r="F17" s="9">
        <v>0</v>
      </c>
      <c r="G17" s="7">
        <v>218030</v>
      </c>
      <c r="H17" s="8">
        <v>180670</v>
      </c>
      <c r="I17" s="9">
        <v>0</v>
      </c>
      <c r="J17" s="7">
        <v>218030</v>
      </c>
      <c r="K17" s="8">
        <v>180670</v>
      </c>
      <c r="L17" s="9">
        <v>0</v>
      </c>
      <c r="M17" s="7">
        <v>218030</v>
      </c>
      <c r="N17" s="8">
        <v>180670</v>
      </c>
      <c r="O17" s="9">
        <v>0</v>
      </c>
      <c r="P17" s="7">
        <v>218030</v>
      </c>
      <c r="Q17" s="8">
        <v>180670</v>
      </c>
      <c r="R17" s="9">
        <v>0</v>
      </c>
      <c r="S17" s="7">
        <v>218030</v>
      </c>
      <c r="T17" s="8">
        <v>180670</v>
      </c>
      <c r="U17" s="9">
        <v>0</v>
      </c>
      <c r="V17" s="7">
        <v>218030</v>
      </c>
      <c r="W17" s="8">
        <v>180670</v>
      </c>
      <c r="X17" s="9">
        <v>0</v>
      </c>
      <c r="Y17" s="7">
        <v>218030</v>
      </c>
      <c r="Z17" s="8">
        <v>180670</v>
      </c>
      <c r="AA17" s="9">
        <v>0</v>
      </c>
      <c r="AB17" s="7">
        <v>218030</v>
      </c>
      <c r="AC17" s="8">
        <v>180670</v>
      </c>
      <c r="AD17" s="9">
        <v>0</v>
      </c>
      <c r="AE17" s="7">
        <v>218030</v>
      </c>
      <c r="AF17" s="8">
        <v>180670</v>
      </c>
      <c r="AG17" s="9">
        <v>0</v>
      </c>
      <c r="AH17" s="7">
        <v>218030</v>
      </c>
      <c r="AI17" s="8">
        <v>180670</v>
      </c>
      <c r="AJ17" s="9">
        <v>0</v>
      </c>
      <c r="AK17" s="7">
        <v>218030</v>
      </c>
      <c r="AL17" s="8">
        <v>180670</v>
      </c>
      <c r="AM17" s="9">
        <v>0</v>
      </c>
      <c r="AN17" s="7">
        <v>218030</v>
      </c>
      <c r="AO17" s="8">
        <v>180670</v>
      </c>
      <c r="AP17" s="9">
        <v>0</v>
      </c>
      <c r="AQ17" s="7">
        <v>218030</v>
      </c>
      <c r="AR17" s="8">
        <v>180670</v>
      </c>
      <c r="AS17" s="9">
        <v>0</v>
      </c>
      <c r="AT17" s="7">
        <v>218030</v>
      </c>
      <c r="AU17" s="8">
        <v>180670</v>
      </c>
      <c r="AV17" s="9">
        <v>0</v>
      </c>
    </row>
    <row r="18" spans="3:48" x14ac:dyDescent="0.45">
      <c r="C18">
        <v>14</v>
      </c>
      <c r="D18" s="7">
        <v>206920</v>
      </c>
      <c r="E18" s="8">
        <v>170680</v>
      </c>
      <c r="F18" s="9">
        <v>0</v>
      </c>
      <c r="G18" s="7">
        <v>206920</v>
      </c>
      <c r="H18" s="8">
        <v>170680</v>
      </c>
      <c r="I18" s="9">
        <v>0</v>
      </c>
      <c r="J18" s="7">
        <v>206920</v>
      </c>
      <c r="K18" s="8">
        <v>170680</v>
      </c>
      <c r="L18" s="9">
        <v>0</v>
      </c>
      <c r="M18" s="7">
        <v>206920</v>
      </c>
      <c r="N18" s="8">
        <v>170680</v>
      </c>
      <c r="O18" s="9">
        <v>0</v>
      </c>
      <c r="P18" s="7">
        <v>206920</v>
      </c>
      <c r="Q18" s="8">
        <v>170680</v>
      </c>
      <c r="R18" s="9">
        <v>0</v>
      </c>
      <c r="S18" s="7">
        <v>206920</v>
      </c>
      <c r="T18" s="8">
        <v>170680</v>
      </c>
      <c r="U18" s="9">
        <v>0</v>
      </c>
      <c r="V18" s="7">
        <v>206920</v>
      </c>
      <c r="W18" s="8">
        <v>170680</v>
      </c>
      <c r="X18" s="9">
        <v>0</v>
      </c>
      <c r="Y18" s="7">
        <v>206920</v>
      </c>
      <c r="Z18" s="8">
        <v>170680</v>
      </c>
      <c r="AA18" s="9">
        <v>0</v>
      </c>
      <c r="AB18" s="7">
        <v>206920</v>
      </c>
      <c r="AC18" s="8">
        <v>170680</v>
      </c>
      <c r="AD18" s="9">
        <v>0</v>
      </c>
      <c r="AE18" s="7">
        <v>206920</v>
      </c>
      <c r="AF18" s="8">
        <v>170680</v>
      </c>
      <c r="AG18" s="9">
        <v>0</v>
      </c>
      <c r="AH18" s="7">
        <v>206920</v>
      </c>
      <c r="AI18" s="8">
        <v>170680</v>
      </c>
      <c r="AJ18" s="9">
        <v>0</v>
      </c>
      <c r="AK18" s="7">
        <v>206920</v>
      </c>
      <c r="AL18" s="8">
        <v>170680</v>
      </c>
      <c r="AM18" s="9">
        <v>0</v>
      </c>
      <c r="AN18" s="7">
        <v>206920</v>
      </c>
      <c r="AO18" s="8">
        <v>170680</v>
      </c>
      <c r="AP18" s="9">
        <v>0</v>
      </c>
      <c r="AQ18" s="7">
        <v>206920</v>
      </c>
      <c r="AR18" s="8">
        <v>170680</v>
      </c>
      <c r="AS18" s="9">
        <v>0</v>
      </c>
      <c r="AT18" s="7">
        <v>206920</v>
      </c>
      <c r="AU18" s="8">
        <v>170680</v>
      </c>
      <c r="AV18" s="9">
        <v>0</v>
      </c>
    </row>
    <row r="19" spans="3:48" x14ac:dyDescent="0.45">
      <c r="C19">
        <v>15</v>
      </c>
      <c r="D19" s="7">
        <v>196580</v>
      </c>
      <c r="E19" s="8">
        <v>161510</v>
      </c>
      <c r="F19" s="9">
        <v>0</v>
      </c>
      <c r="G19" s="7">
        <v>196580</v>
      </c>
      <c r="H19" s="8">
        <v>161510</v>
      </c>
      <c r="I19" s="9">
        <v>0</v>
      </c>
      <c r="J19" s="7">
        <v>196580</v>
      </c>
      <c r="K19" s="8">
        <v>161510</v>
      </c>
      <c r="L19" s="9">
        <v>0</v>
      </c>
      <c r="M19" s="7">
        <v>196580</v>
      </c>
      <c r="N19" s="8">
        <v>161510</v>
      </c>
      <c r="O19" s="9">
        <v>0</v>
      </c>
      <c r="P19" s="7">
        <v>196580</v>
      </c>
      <c r="Q19" s="8">
        <v>161510</v>
      </c>
      <c r="R19" s="9">
        <v>0</v>
      </c>
      <c r="S19" s="7">
        <v>196580</v>
      </c>
      <c r="T19" s="8">
        <v>161510</v>
      </c>
      <c r="U19" s="9">
        <v>0</v>
      </c>
      <c r="V19" s="7">
        <v>196580</v>
      </c>
      <c r="W19" s="8">
        <v>161510</v>
      </c>
      <c r="X19" s="9">
        <v>0</v>
      </c>
      <c r="Y19" s="7">
        <v>196580</v>
      </c>
      <c r="Z19" s="8">
        <v>161510</v>
      </c>
      <c r="AA19" s="9">
        <v>0</v>
      </c>
      <c r="AB19" s="7">
        <v>196580</v>
      </c>
      <c r="AC19" s="8">
        <v>161510</v>
      </c>
      <c r="AD19" s="9">
        <v>0</v>
      </c>
      <c r="AE19" s="7">
        <v>196580</v>
      </c>
      <c r="AF19" s="8">
        <v>161510</v>
      </c>
      <c r="AG19" s="9">
        <v>0</v>
      </c>
      <c r="AH19" s="7">
        <v>196580</v>
      </c>
      <c r="AI19" s="8">
        <v>161510</v>
      </c>
      <c r="AJ19" s="9">
        <v>0</v>
      </c>
      <c r="AK19" s="7">
        <v>196580</v>
      </c>
      <c r="AL19" s="8">
        <v>161510</v>
      </c>
      <c r="AM19" s="9">
        <v>0</v>
      </c>
      <c r="AN19" s="7">
        <v>196580</v>
      </c>
      <c r="AO19" s="8">
        <v>161510</v>
      </c>
      <c r="AP19" s="9">
        <v>0</v>
      </c>
      <c r="AQ19" s="7">
        <v>196580</v>
      </c>
      <c r="AR19" s="8">
        <v>161510</v>
      </c>
      <c r="AS19" s="9">
        <v>0</v>
      </c>
      <c r="AT19" s="7">
        <v>196580</v>
      </c>
      <c r="AU19" s="8">
        <v>161510</v>
      </c>
      <c r="AV19" s="9">
        <v>0</v>
      </c>
    </row>
    <row r="20" spans="3:48" x14ac:dyDescent="0.45">
      <c r="C20">
        <v>16</v>
      </c>
      <c r="D20" s="7">
        <v>186880</v>
      </c>
      <c r="E20" s="8">
        <v>153040</v>
      </c>
      <c r="F20" s="9">
        <v>0</v>
      </c>
      <c r="G20" s="7">
        <v>186880</v>
      </c>
      <c r="H20" s="8">
        <v>153040</v>
      </c>
      <c r="I20" s="9">
        <v>0</v>
      </c>
      <c r="J20" s="7">
        <v>186880</v>
      </c>
      <c r="K20" s="8">
        <v>153040</v>
      </c>
      <c r="L20" s="9">
        <v>0</v>
      </c>
      <c r="M20" s="7">
        <v>186880</v>
      </c>
      <c r="N20" s="8">
        <v>153040</v>
      </c>
      <c r="O20" s="9">
        <v>0</v>
      </c>
      <c r="P20" s="7">
        <v>186880</v>
      </c>
      <c r="Q20" s="8">
        <v>153040</v>
      </c>
      <c r="R20" s="9">
        <v>0</v>
      </c>
      <c r="S20" s="7">
        <v>186880</v>
      </c>
      <c r="T20" s="8">
        <v>153040</v>
      </c>
      <c r="U20" s="9">
        <v>0</v>
      </c>
      <c r="V20" s="7">
        <v>186880</v>
      </c>
      <c r="W20" s="8">
        <v>153040</v>
      </c>
      <c r="X20" s="9">
        <v>0</v>
      </c>
      <c r="Y20" s="7">
        <v>186880</v>
      </c>
      <c r="Z20" s="8">
        <v>153040</v>
      </c>
      <c r="AA20" s="9">
        <v>0</v>
      </c>
      <c r="AB20" s="7">
        <v>186880</v>
      </c>
      <c r="AC20" s="8">
        <v>153040</v>
      </c>
      <c r="AD20" s="9">
        <v>0</v>
      </c>
      <c r="AE20" s="7">
        <v>186880</v>
      </c>
      <c r="AF20" s="8">
        <v>153040</v>
      </c>
      <c r="AG20" s="9">
        <v>0</v>
      </c>
      <c r="AH20" s="7">
        <v>186880</v>
      </c>
      <c r="AI20" s="8">
        <v>153040</v>
      </c>
      <c r="AJ20" s="9">
        <v>0</v>
      </c>
      <c r="AK20" s="7">
        <v>186880</v>
      </c>
      <c r="AL20" s="8">
        <v>153040</v>
      </c>
      <c r="AM20" s="9">
        <v>0</v>
      </c>
      <c r="AN20" s="7">
        <v>186880</v>
      </c>
      <c r="AO20" s="8">
        <v>153040</v>
      </c>
      <c r="AP20" s="9">
        <v>0</v>
      </c>
      <c r="AQ20" s="7">
        <v>186880</v>
      </c>
      <c r="AR20" s="8">
        <v>153040</v>
      </c>
      <c r="AS20" s="9">
        <v>0</v>
      </c>
      <c r="AT20" s="7">
        <v>186880</v>
      </c>
      <c r="AU20" s="8">
        <v>153040</v>
      </c>
      <c r="AV20" s="9">
        <v>0</v>
      </c>
    </row>
    <row r="21" spans="3:48" x14ac:dyDescent="0.45">
      <c r="C21">
        <v>17</v>
      </c>
      <c r="D21" s="7">
        <v>177770</v>
      </c>
      <c r="E21" s="8">
        <v>145180</v>
      </c>
      <c r="F21" s="9">
        <v>0</v>
      </c>
      <c r="G21" s="7">
        <v>177770</v>
      </c>
      <c r="H21" s="8">
        <v>145180</v>
      </c>
      <c r="I21" s="9">
        <v>0</v>
      </c>
      <c r="J21" s="7">
        <v>177770</v>
      </c>
      <c r="K21" s="8">
        <v>145180</v>
      </c>
      <c r="L21" s="9">
        <v>0</v>
      </c>
      <c r="M21" s="7">
        <v>177770</v>
      </c>
      <c r="N21" s="8">
        <v>145180</v>
      </c>
      <c r="O21" s="9">
        <v>0</v>
      </c>
      <c r="P21" s="7">
        <v>177770</v>
      </c>
      <c r="Q21" s="8">
        <v>145180</v>
      </c>
      <c r="R21" s="9">
        <v>0</v>
      </c>
      <c r="S21" s="7">
        <v>177770</v>
      </c>
      <c r="T21" s="8">
        <v>145180</v>
      </c>
      <c r="U21" s="9">
        <v>0</v>
      </c>
      <c r="V21" s="7">
        <v>177770</v>
      </c>
      <c r="W21" s="8">
        <v>145180</v>
      </c>
      <c r="X21" s="9">
        <v>0</v>
      </c>
      <c r="Y21" s="7">
        <v>177770</v>
      </c>
      <c r="Z21" s="8">
        <v>145180</v>
      </c>
      <c r="AA21" s="9">
        <v>0</v>
      </c>
      <c r="AB21" s="7">
        <v>177770</v>
      </c>
      <c r="AC21" s="8">
        <v>145180</v>
      </c>
      <c r="AD21" s="9">
        <v>0</v>
      </c>
      <c r="AE21" s="7">
        <v>177770</v>
      </c>
      <c r="AF21" s="8">
        <v>145180</v>
      </c>
      <c r="AG21" s="9">
        <v>0</v>
      </c>
      <c r="AH21" s="7">
        <v>177770</v>
      </c>
      <c r="AI21" s="8">
        <v>145180</v>
      </c>
      <c r="AJ21" s="9">
        <v>0</v>
      </c>
      <c r="AK21" s="7">
        <v>177770</v>
      </c>
      <c r="AL21" s="8">
        <v>145180</v>
      </c>
      <c r="AM21" s="9">
        <v>0</v>
      </c>
      <c r="AN21" s="7">
        <v>177770</v>
      </c>
      <c r="AO21" s="8">
        <v>145180</v>
      </c>
      <c r="AP21" s="9">
        <v>0</v>
      </c>
      <c r="AQ21" s="7">
        <v>177770</v>
      </c>
      <c r="AR21" s="8">
        <v>145180</v>
      </c>
      <c r="AS21" s="9">
        <v>0</v>
      </c>
      <c r="AT21" s="7">
        <v>177770</v>
      </c>
      <c r="AU21" s="8">
        <v>145180</v>
      </c>
      <c r="AV21" s="9">
        <v>0</v>
      </c>
    </row>
    <row r="22" spans="3:48" x14ac:dyDescent="0.45">
      <c r="C22">
        <v>18</v>
      </c>
      <c r="D22" s="7">
        <v>176020</v>
      </c>
      <c r="E22" s="8">
        <v>143170</v>
      </c>
      <c r="F22" s="9">
        <v>0</v>
      </c>
      <c r="G22" s="7">
        <v>176020</v>
      </c>
      <c r="H22" s="8">
        <v>143170</v>
      </c>
      <c r="I22" s="9">
        <v>0</v>
      </c>
      <c r="J22" s="7">
        <v>176020</v>
      </c>
      <c r="K22" s="8">
        <v>143170</v>
      </c>
      <c r="L22" s="9">
        <v>0</v>
      </c>
      <c r="M22" s="7">
        <v>176020</v>
      </c>
      <c r="N22" s="8">
        <v>143170</v>
      </c>
      <c r="O22" s="9">
        <v>0</v>
      </c>
      <c r="P22" s="7">
        <v>176020</v>
      </c>
      <c r="Q22" s="8">
        <v>143170</v>
      </c>
      <c r="R22" s="9">
        <v>0</v>
      </c>
      <c r="S22" s="7">
        <v>176020</v>
      </c>
      <c r="T22" s="8">
        <v>143170</v>
      </c>
      <c r="U22" s="9">
        <v>0</v>
      </c>
      <c r="V22" s="7">
        <v>176020</v>
      </c>
      <c r="W22" s="8">
        <v>143170</v>
      </c>
      <c r="X22" s="9">
        <v>0</v>
      </c>
      <c r="Y22" s="7">
        <v>176020</v>
      </c>
      <c r="Z22" s="8">
        <v>143170</v>
      </c>
      <c r="AA22" s="9">
        <v>0</v>
      </c>
      <c r="AB22" s="7">
        <v>176020</v>
      </c>
      <c r="AC22" s="8">
        <v>143170</v>
      </c>
      <c r="AD22" s="9">
        <v>0</v>
      </c>
      <c r="AE22" s="7">
        <v>176020</v>
      </c>
      <c r="AF22" s="8">
        <v>143170</v>
      </c>
      <c r="AG22" s="9">
        <v>0</v>
      </c>
      <c r="AH22" s="7">
        <v>176020</v>
      </c>
      <c r="AI22" s="8">
        <v>143170</v>
      </c>
      <c r="AJ22" s="9">
        <v>0</v>
      </c>
      <c r="AK22" s="7">
        <v>176020</v>
      </c>
      <c r="AL22" s="8">
        <v>143170</v>
      </c>
      <c r="AM22" s="9">
        <v>0</v>
      </c>
      <c r="AN22" s="7">
        <v>176020</v>
      </c>
      <c r="AO22" s="8">
        <v>143170</v>
      </c>
      <c r="AP22" s="9">
        <v>0</v>
      </c>
      <c r="AQ22" s="7">
        <v>176020</v>
      </c>
      <c r="AR22" s="8">
        <v>143170</v>
      </c>
      <c r="AS22" s="9">
        <v>0</v>
      </c>
      <c r="AT22" s="7">
        <v>176020</v>
      </c>
      <c r="AU22" s="8">
        <v>143170</v>
      </c>
      <c r="AV22" s="9">
        <v>0</v>
      </c>
    </row>
    <row r="23" spans="3:48" x14ac:dyDescent="0.45">
      <c r="C23">
        <v>19</v>
      </c>
      <c r="D23" s="7">
        <v>167420</v>
      </c>
      <c r="E23" s="8">
        <v>135810</v>
      </c>
      <c r="F23" s="9">
        <v>0</v>
      </c>
      <c r="G23" s="7">
        <v>167420</v>
      </c>
      <c r="H23" s="8">
        <v>135810</v>
      </c>
      <c r="I23" s="9">
        <v>0</v>
      </c>
      <c r="J23" s="7">
        <v>167420</v>
      </c>
      <c r="K23" s="8">
        <v>135810</v>
      </c>
      <c r="L23" s="9">
        <v>0</v>
      </c>
      <c r="M23" s="7">
        <v>167420</v>
      </c>
      <c r="N23" s="8">
        <v>135810</v>
      </c>
      <c r="O23" s="9">
        <v>0</v>
      </c>
      <c r="P23" s="7">
        <v>167420</v>
      </c>
      <c r="Q23" s="8">
        <v>135810</v>
      </c>
      <c r="R23" s="9">
        <v>0</v>
      </c>
      <c r="S23" s="7">
        <v>167420</v>
      </c>
      <c r="T23" s="8">
        <v>135810</v>
      </c>
      <c r="U23" s="9">
        <v>0</v>
      </c>
      <c r="V23" s="7">
        <v>167420</v>
      </c>
      <c r="W23" s="8">
        <v>135810</v>
      </c>
      <c r="X23" s="9">
        <v>0</v>
      </c>
      <c r="Y23" s="7">
        <v>167420</v>
      </c>
      <c r="Z23" s="8">
        <v>135810</v>
      </c>
      <c r="AA23" s="9">
        <v>0</v>
      </c>
      <c r="AB23" s="7">
        <v>167420</v>
      </c>
      <c r="AC23" s="8">
        <v>135810</v>
      </c>
      <c r="AD23" s="9">
        <v>0</v>
      </c>
      <c r="AE23" s="7">
        <v>167420</v>
      </c>
      <c r="AF23" s="8">
        <v>135810</v>
      </c>
      <c r="AG23" s="9">
        <v>0</v>
      </c>
      <c r="AH23" s="7">
        <v>167420</v>
      </c>
      <c r="AI23" s="8">
        <v>135810</v>
      </c>
      <c r="AJ23" s="9">
        <v>0</v>
      </c>
      <c r="AK23" s="7">
        <v>167420</v>
      </c>
      <c r="AL23" s="8">
        <v>135810</v>
      </c>
      <c r="AM23" s="9">
        <v>0</v>
      </c>
      <c r="AN23" s="7">
        <v>167420</v>
      </c>
      <c r="AO23" s="8">
        <v>135810</v>
      </c>
      <c r="AP23" s="9">
        <v>0</v>
      </c>
      <c r="AQ23" s="7">
        <v>167420</v>
      </c>
      <c r="AR23" s="8">
        <v>135810</v>
      </c>
      <c r="AS23" s="9">
        <v>0</v>
      </c>
      <c r="AT23" s="7">
        <v>167420</v>
      </c>
      <c r="AU23" s="8">
        <v>135810</v>
      </c>
      <c r="AV23" s="9">
        <v>0</v>
      </c>
    </row>
    <row r="24" spans="3:48" x14ac:dyDescent="0.45">
      <c r="C24">
        <v>20</v>
      </c>
      <c r="D24" s="7">
        <v>159440</v>
      </c>
      <c r="E24" s="8">
        <v>129050</v>
      </c>
      <c r="F24" s="9">
        <v>0</v>
      </c>
      <c r="G24" s="7">
        <v>159440</v>
      </c>
      <c r="H24" s="8">
        <v>129050</v>
      </c>
      <c r="I24" s="9">
        <v>0</v>
      </c>
      <c r="J24" s="7">
        <v>159440</v>
      </c>
      <c r="K24" s="8">
        <v>129050</v>
      </c>
      <c r="L24" s="9">
        <v>0</v>
      </c>
      <c r="M24" s="7">
        <v>159440</v>
      </c>
      <c r="N24" s="8">
        <v>129050</v>
      </c>
      <c r="O24" s="9">
        <v>0</v>
      </c>
      <c r="P24" s="7">
        <v>159440</v>
      </c>
      <c r="Q24" s="8">
        <v>129050</v>
      </c>
      <c r="R24" s="9">
        <v>0</v>
      </c>
      <c r="S24" s="7">
        <v>159440</v>
      </c>
      <c r="T24" s="8">
        <v>129050</v>
      </c>
      <c r="U24" s="9">
        <v>0</v>
      </c>
      <c r="V24" s="7">
        <v>159440</v>
      </c>
      <c r="W24" s="8">
        <v>129050</v>
      </c>
      <c r="X24" s="9">
        <v>0</v>
      </c>
      <c r="Y24" s="7">
        <v>159440</v>
      </c>
      <c r="Z24" s="8">
        <v>129050</v>
      </c>
      <c r="AA24" s="9">
        <v>0</v>
      </c>
      <c r="AB24" s="7">
        <v>159440</v>
      </c>
      <c r="AC24" s="8">
        <v>129050</v>
      </c>
      <c r="AD24" s="9">
        <v>0</v>
      </c>
      <c r="AE24" s="7">
        <v>159440</v>
      </c>
      <c r="AF24" s="8">
        <v>129050</v>
      </c>
      <c r="AG24" s="9">
        <v>0</v>
      </c>
      <c r="AH24" s="7">
        <v>159440</v>
      </c>
      <c r="AI24" s="8">
        <v>129050</v>
      </c>
      <c r="AJ24" s="9">
        <v>0</v>
      </c>
      <c r="AK24" s="7">
        <v>159440</v>
      </c>
      <c r="AL24" s="8">
        <v>129050</v>
      </c>
      <c r="AM24" s="9">
        <v>0</v>
      </c>
      <c r="AN24" s="7">
        <v>159440</v>
      </c>
      <c r="AO24" s="8">
        <v>129050</v>
      </c>
      <c r="AP24" s="9">
        <v>0</v>
      </c>
      <c r="AQ24" s="7">
        <v>159440</v>
      </c>
      <c r="AR24" s="8">
        <v>129050</v>
      </c>
      <c r="AS24" s="9">
        <v>0</v>
      </c>
      <c r="AT24" s="7">
        <v>159440</v>
      </c>
      <c r="AU24" s="8">
        <v>129050</v>
      </c>
      <c r="AV24" s="9">
        <v>0</v>
      </c>
    </row>
    <row r="25" spans="3:48" x14ac:dyDescent="0.45">
      <c r="C25">
        <v>21</v>
      </c>
      <c r="D25" s="7">
        <v>152060</v>
      </c>
      <c r="E25" s="8">
        <v>122850</v>
      </c>
      <c r="F25" s="9">
        <v>0</v>
      </c>
      <c r="G25" s="7">
        <v>152060</v>
      </c>
      <c r="H25" s="8">
        <v>122850</v>
      </c>
      <c r="I25" s="9">
        <v>0</v>
      </c>
      <c r="J25" s="7">
        <v>152060</v>
      </c>
      <c r="K25" s="8">
        <v>122850</v>
      </c>
      <c r="L25" s="9">
        <v>0</v>
      </c>
      <c r="M25" s="7">
        <v>152060</v>
      </c>
      <c r="N25" s="8">
        <v>122850</v>
      </c>
      <c r="O25" s="9">
        <v>0</v>
      </c>
      <c r="P25" s="7">
        <v>152060</v>
      </c>
      <c r="Q25" s="8">
        <v>122850</v>
      </c>
      <c r="R25" s="9">
        <v>0</v>
      </c>
      <c r="S25" s="7">
        <v>152060</v>
      </c>
      <c r="T25" s="8">
        <v>122850</v>
      </c>
      <c r="U25" s="9">
        <v>0</v>
      </c>
      <c r="V25" s="7">
        <v>152060</v>
      </c>
      <c r="W25" s="8">
        <v>122850</v>
      </c>
      <c r="X25" s="9">
        <v>0</v>
      </c>
      <c r="Y25" s="7">
        <v>152060</v>
      </c>
      <c r="Z25" s="8">
        <v>122850</v>
      </c>
      <c r="AA25" s="9">
        <v>0</v>
      </c>
      <c r="AB25" s="7">
        <v>152060</v>
      </c>
      <c r="AC25" s="8">
        <v>122850</v>
      </c>
      <c r="AD25" s="9">
        <v>0</v>
      </c>
      <c r="AE25" s="7">
        <v>152060</v>
      </c>
      <c r="AF25" s="8">
        <v>122850</v>
      </c>
      <c r="AG25" s="9">
        <v>0</v>
      </c>
      <c r="AH25" s="7">
        <v>152060</v>
      </c>
      <c r="AI25" s="8">
        <v>122850</v>
      </c>
      <c r="AJ25" s="9">
        <v>0</v>
      </c>
      <c r="AK25" s="7">
        <v>152060</v>
      </c>
      <c r="AL25" s="8">
        <v>122850</v>
      </c>
      <c r="AM25" s="9">
        <v>0</v>
      </c>
      <c r="AN25" s="7">
        <v>152060</v>
      </c>
      <c r="AO25" s="8">
        <v>122850</v>
      </c>
      <c r="AP25" s="9">
        <v>0</v>
      </c>
      <c r="AQ25" s="7">
        <v>152060</v>
      </c>
      <c r="AR25" s="8">
        <v>122850</v>
      </c>
      <c r="AS25" s="9">
        <v>0</v>
      </c>
      <c r="AT25" s="7">
        <v>152060</v>
      </c>
      <c r="AU25" s="8">
        <v>122850</v>
      </c>
      <c r="AV25" s="9">
        <v>0</v>
      </c>
    </row>
    <row r="26" spans="3:48" x14ac:dyDescent="0.45">
      <c r="C26">
        <v>22</v>
      </c>
      <c r="D26" s="7">
        <v>145270</v>
      </c>
      <c r="E26" s="8">
        <v>117170</v>
      </c>
      <c r="F26" s="9">
        <v>0</v>
      </c>
      <c r="G26" s="7">
        <v>145270</v>
      </c>
      <c r="H26" s="8">
        <v>117170</v>
      </c>
      <c r="I26" s="9">
        <v>0</v>
      </c>
      <c r="J26" s="7">
        <v>145270</v>
      </c>
      <c r="K26" s="8">
        <v>117170</v>
      </c>
      <c r="L26" s="9">
        <v>0</v>
      </c>
      <c r="M26" s="7">
        <v>145270</v>
      </c>
      <c r="N26" s="8">
        <v>117170</v>
      </c>
      <c r="O26" s="9">
        <v>0</v>
      </c>
      <c r="P26" s="7">
        <v>145270</v>
      </c>
      <c r="Q26" s="8">
        <v>117170</v>
      </c>
      <c r="R26" s="9">
        <v>0</v>
      </c>
      <c r="S26" s="7">
        <v>145270</v>
      </c>
      <c r="T26" s="8">
        <v>117170</v>
      </c>
      <c r="U26" s="9">
        <v>0</v>
      </c>
      <c r="V26" s="7">
        <v>145270</v>
      </c>
      <c r="W26" s="8">
        <v>117170</v>
      </c>
      <c r="X26" s="9">
        <v>0</v>
      </c>
      <c r="Y26" s="7">
        <v>145270</v>
      </c>
      <c r="Z26" s="8">
        <v>117170</v>
      </c>
      <c r="AA26" s="9">
        <v>0</v>
      </c>
      <c r="AB26" s="7">
        <v>145270</v>
      </c>
      <c r="AC26" s="8">
        <v>117170</v>
      </c>
      <c r="AD26" s="9">
        <v>0</v>
      </c>
      <c r="AE26" s="7">
        <v>145270</v>
      </c>
      <c r="AF26" s="8">
        <v>117170</v>
      </c>
      <c r="AG26" s="9">
        <v>0</v>
      </c>
      <c r="AH26" s="7">
        <v>145270</v>
      </c>
      <c r="AI26" s="8">
        <v>117170</v>
      </c>
      <c r="AJ26" s="9">
        <v>0</v>
      </c>
      <c r="AK26" s="7">
        <v>145270</v>
      </c>
      <c r="AL26" s="8">
        <v>117170</v>
      </c>
      <c r="AM26" s="9">
        <v>0</v>
      </c>
      <c r="AN26" s="7">
        <v>145270</v>
      </c>
      <c r="AO26" s="8">
        <v>117170</v>
      </c>
      <c r="AP26" s="9">
        <v>0</v>
      </c>
      <c r="AQ26" s="7">
        <v>145270</v>
      </c>
      <c r="AR26" s="8">
        <v>117170</v>
      </c>
      <c r="AS26" s="9">
        <v>0</v>
      </c>
      <c r="AT26" s="7">
        <v>145270</v>
      </c>
      <c r="AU26" s="8">
        <v>117170</v>
      </c>
      <c r="AV26" s="9">
        <v>0</v>
      </c>
    </row>
    <row r="27" spans="3:48" x14ac:dyDescent="0.45">
      <c r="C27">
        <v>23</v>
      </c>
      <c r="D27" s="7">
        <v>144220</v>
      </c>
      <c r="E27" s="8">
        <v>115610</v>
      </c>
      <c r="F27" s="9">
        <v>0</v>
      </c>
      <c r="G27" s="7">
        <v>144220</v>
      </c>
      <c r="H27" s="8">
        <v>115610</v>
      </c>
      <c r="I27" s="9">
        <v>0</v>
      </c>
      <c r="J27" s="7">
        <v>144220</v>
      </c>
      <c r="K27" s="8">
        <v>115610</v>
      </c>
      <c r="L27" s="9">
        <v>0</v>
      </c>
      <c r="M27" s="7">
        <v>144220</v>
      </c>
      <c r="N27" s="8">
        <v>115610</v>
      </c>
      <c r="O27" s="9">
        <v>0</v>
      </c>
      <c r="P27" s="7">
        <v>144220</v>
      </c>
      <c r="Q27" s="8">
        <v>115610</v>
      </c>
      <c r="R27" s="9">
        <v>0</v>
      </c>
      <c r="S27" s="7">
        <v>144220</v>
      </c>
      <c r="T27" s="8">
        <v>115610</v>
      </c>
      <c r="U27" s="9">
        <v>0</v>
      </c>
      <c r="V27" s="7">
        <v>144220</v>
      </c>
      <c r="W27" s="8">
        <v>115610</v>
      </c>
      <c r="X27" s="9">
        <v>0</v>
      </c>
      <c r="Y27" s="7">
        <v>144220</v>
      </c>
      <c r="Z27" s="8">
        <v>115610</v>
      </c>
      <c r="AA27" s="9">
        <v>0</v>
      </c>
      <c r="AB27" s="7">
        <v>144220</v>
      </c>
      <c r="AC27" s="8">
        <v>115610</v>
      </c>
      <c r="AD27" s="9">
        <v>0</v>
      </c>
      <c r="AE27" s="7">
        <v>144220</v>
      </c>
      <c r="AF27" s="8">
        <v>115610</v>
      </c>
      <c r="AG27" s="9">
        <v>0</v>
      </c>
      <c r="AH27" s="7">
        <v>144220</v>
      </c>
      <c r="AI27" s="8">
        <v>115610</v>
      </c>
      <c r="AJ27" s="9">
        <v>0</v>
      </c>
      <c r="AK27" s="7">
        <v>144220</v>
      </c>
      <c r="AL27" s="8">
        <v>115610</v>
      </c>
      <c r="AM27" s="9">
        <v>0</v>
      </c>
      <c r="AN27" s="7">
        <v>144220</v>
      </c>
      <c r="AO27" s="8">
        <v>115610</v>
      </c>
      <c r="AP27" s="9">
        <v>0</v>
      </c>
      <c r="AQ27" s="7">
        <v>144220</v>
      </c>
      <c r="AR27" s="8">
        <v>115610</v>
      </c>
      <c r="AS27" s="9">
        <v>0</v>
      </c>
      <c r="AT27" s="7">
        <v>144220</v>
      </c>
      <c r="AU27" s="8">
        <v>115610</v>
      </c>
      <c r="AV27" s="9">
        <v>0</v>
      </c>
    </row>
    <row r="28" spans="3:48" x14ac:dyDescent="0.45">
      <c r="C28">
        <v>24</v>
      </c>
      <c r="D28" s="7">
        <v>138140</v>
      </c>
      <c r="E28" s="8">
        <v>110530</v>
      </c>
      <c r="F28" s="9">
        <v>0</v>
      </c>
      <c r="G28" s="7">
        <v>138140</v>
      </c>
      <c r="H28" s="8">
        <v>110530</v>
      </c>
      <c r="I28" s="9">
        <v>0</v>
      </c>
      <c r="J28" s="7">
        <v>138140</v>
      </c>
      <c r="K28" s="8">
        <v>110530</v>
      </c>
      <c r="L28" s="9">
        <v>0</v>
      </c>
      <c r="M28" s="7">
        <v>138140</v>
      </c>
      <c r="N28" s="8">
        <v>110530</v>
      </c>
      <c r="O28" s="9">
        <v>0</v>
      </c>
      <c r="P28" s="7">
        <v>138140</v>
      </c>
      <c r="Q28" s="8">
        <v>110530</v>
      </c>
      <c r="R28" s="9">
        <v>0</v>
      </c>
      <c r="S28" s="7">
        <v>138140</v>
      </c>
      <c r="T28" s="8">
        <v>110530</v>
      </c>
      <c r="U28" s="9">
        <v>0</v>
      </c>
      <c r="V28" s="7">
        <v>138140</v>
      </c>
      <c r="W28" s="8">
        <v>110530</v>
      </c>
      <c r="X28" s="9">
        <v>0</v>
      </c>
      <c r="Y28" s="7">
        <v>138140</v>
      </c>
      <c r="Z28" s="8">
        <v>110530</v>
      </c>
      <c r="AA28" s="9">
        <v>0</v>
      </c>
      <c r="AB28" s="7">
        <v>138140</v>
      </c>
      <c r="AC28" s="8">
        <v>110530</v>
      </c>
      <c r="AD28" s="9">
        <v>0</v>
      </c>
      <c r="AE28" s="7">
        <v>138140</v>
      </c>
      <c r="AF28" s="8">
        <v>110530</v>
      </c>
      <c r="AG28" s="9">
        <v>0</v>
      </c>
      <c r="AH28" s="7">
        <v>138140</v>
      </c>
      <c r="AI28" s="8">
        <v>110530</v>
      </c>
      <c r="AJ28" s="9">
        <v>0</v>
      </c>
      <c r="AK28" s="7">
        <v>138140</v>
      </c>
      <c r="AL28" s="8">
        <v>110530</v>
      </c>
      <c r="AM28" s="9">
        <v>0</v>
      </c>
      <c r="AN28" s="7">
        <v>138140</v>
      </c>
      <c r="AO28" s="8">
        <v>110530</v>
      </c>
      <c r="AP28" s="9">
        <v>0</v>
      </c>
      <c r="AQ28" s="7">
        <v>138140</v>
      </c>
      <c r="AR28" s="8">
        <v>110530</v>
      </c>
      <c r="AS28" s="9">
        <v>0</v>
      </c>
      <c r="AT28" s="7">
        <v>138140</v>
      </c>
      <c r="AU28" s="8">
        <v>110530</v>
      </c>
      <c r="AV28" s="9">
        <v>0</v>
      </c>
    </row>
    <row r="29" spans="3:48" x14ac:dyDescent="0.45">
      <c r="C29">
        <v>25</v>
      </c>
      <c r="D29" s="7">
        <v>132600</v>
      </c>
      <c r="E29" s="8">
        <v>105910</v>
      </c>
      <c r="F29" s="9">
        <v>0</v>
      </c>
      <c r="G29" s="7">
        <v>132600</v>
      </c>
      <c r="H29" s="8">
        <v>105910</v>
      </c>
      <c r="I29" s="9">
        <v>0</v>
      </c>
      <c r="J29" s="7">
        <v>132600</v>
      </c>
      <c r="K29" s="8">
        <v>105910</v>
      </c>
      <c r="L29" s="9">
        <v>0</v>
      </c>
      <c r="M29" s="7">
        <v>132600</v>
      </c>
      <c r="N29" s="8">
        <v>105910</v>
      </c>
      <c r="O29" s="9">
        <v>0</v>
      </c>
      <c r="P29" s="7">
        <v>132600</v>
      </c>
      <c r="Q29" s="8">
        <v>105910</v>
      </c>
      <c r="R29" s="9">
        <v>0</v>
      </c>
      <c r="S29" s="7">
        <v>132600</v>
      </c>
      <c r="T29" s="8">
        <v>105910</v>
      </c>
      <c r="U29" s="9">
        <v>0</v>
      </c>
      <c r="V29" s="7">
        <v>132600</v>
      </c>
      <c r="W29" s="8">
        <v>105910</v>
      </c>
      <c r="X29" s="9">
        <v>0</v>
      </c>
      <c r="Y29" s="7">
        <v>132600</v>
      </c>
      <c r="Z29" s="8">
        <v>105910</v>
      </c>
      <c r="AA29" s="9">
        <v>0</v>
      </c>
      <c r="AB29" s="7">
        <v>132600</v>
      </c>
      <c r="AC29" s="8">
        <v>105910</v>
      </c>
      <c r="AD29" s="9">
        <v>0</v>
      </c>
      <c r="AE29" s="7">
        <v>132600</v>
      </c>
      <c r="AF29" s="8">
        <v>105910</v>
      </c>
      <c r="AG29" s="9">
        <v>0</v>
      </c>
      <c r="AH29" s="7">
        <v>132600</v>
      </c>
      <c r="AI29" s="8">
        <v>105910</v>
      </c>
      <c r="AJ29" s="9">
        <v>0</v>
      </c>
      <c r="AK29" s="7">
        <v>132600</v>
      </c>
      <c r="AL29" s="8">
        <v>105910</v>
      </c>
      <c r="AM29" s="9">
        <v>0</v>
      </c>
      <c r="AN29" s="7">
        <v>132600</v>
      </c>
      <c r="AO29" s="8">
        <v>105910</v>
      </c>
      <c r="AP29" s="9">
        <v>0</v>
      </c>
      <c r="AQ29" s="7">
        <v>132600</v>
      </c>
      <c r="AR29" s="8">
        <v>105910</v>
      </c>
      <c r="AS29" s="9">
        <v>0</v>
      </c>
      <c r="AT29" s="7">
        <v>132600</v>
      </c>
      <c r="AU29" s="8">
        <v>105910</v>
      </c>
      <c r="AV29" s="9">
        <v>0</v>
      </c>
    </row>
    <row r="30" spans="3:48" x14ac:dyDescent="0.45">
      <c r="C30">
        <v>26</v>
      </c>
      <c r="D30" s="7">
        <v>127550</v>
      </c>
      <c r="E30" s="8">
        <v>101700</v>
      </c>
      <c r="F30" s="9">
        <v>0</v>
      </c>
      <c r="G30" s="7">
        <v>127550</v>
      </c>
      <c r="H30" s="8">
        <v>101700</v>
      </c>
      <c r="I30" s="9">
        <v>0</v>
      </c>
      <c r="J30" s="7">
        <v>127550</v>
      </c>
      <c r="K30" s="8">
        <v>101700</v>
      </c>
      <c r="L30" s="9">
        <v>0</v>
      </c>
      <c r="M30" s="7">
        <v>127550</v>
      </c>
      <c r="N30" s="8">
        <v>101700</v>
      </c>
      <c r="O30" s="9">
        <v>0</v>
      </c>
      <c r="P30" s="7">
        <v>127550</v>
      </c>
      <c r="Q30" s="8">
        <v>101700</v>
      </c>
      <c r="R30" s="9">
        <v>0</v>
      </c>
      <c r="S30" s="7">
        <v>127550</v>
      </c>
      <c r="T30" s="8">
        <v>101700</v>
      </c>
      <c r="U30" s="9">
        <v>0</v>
      </c>
      <c r="V30" s="7">
        <v>127550</v>
      </c>
      <c r="W30" s="8">
        <v>101700</v>
      </c>
      <c r="X30" s="9">
        <v>0</v>
      </c>
      <c r="Y30" s="7">
        <v>127550</v>
      </c>
      <c r="Z30" s="8">
        <v>101700</v>
      </c>
      <c r="AA30" s="9">
        <v>0</v>
      </c>
      <c r="AB30" s="7">
        <v>127550</v>
      </c>
      <c r="AC30" s="8">
        <v>101700</v>
      </c>
      <c r="AD30" s="9">
        <v>0</v>
      </c>
      <c r="AE30" s="7">
        <v>127550</v>
      </c>
      <c r="AF30" s="8">
        <v>101700</v>
      </c>
      <c r="AG30" s="9">
        <v>0</v>
      </c>
      <c r="AH30" s="7">
        <v>127550</v>
      </c>
      <c r="AI30" s="8">
        <v>101700</v>
      </c>
      <c r="AJ30" s="9">
        <v>0</v>
      </c>
      <c r="AK30" s="7">
        <v>127550</v>
      </c>
      <c r="AL30" s="8">
        <v>101700</v>
      </c>
      <c r="AM30" s="9">
        <v>0</v>
      </c>
      <c r="AN30" s="7">
        <v>127550</v>
      </c>
      <c r="AO30" s="8">
        <v>101700</v>
      </c>
      <c r="AP30" s="9">
        <v>0</v>
      </c>
      <c r="AQ30" s="7">
        <v>127550</v>
      </c>
      <c r="AR30" s="8">
        <v>101700</v>
      </c>
      <c r="AS30" s="9">
        <v>0</v>
      </c>
      <c r="AT30" s="7">
        <v>127550</v>
      </c>
      <c r="AU30" s="8">
        <v>101700</v>
      </c>
      <c r="AV30" s="9">
        <v>0</v>
      </c>
    </row>
    <row r="31" spans="3:48" x14ac:dyDescent="0.45">
      <c r="C31">
        <v>27</v>
      </c>
      <c r="D31" s="7">
        <v>122930</v>
      </c>
      <c r="E31" s="10">
        <v>97862</v>
      </c>
      <c r="F31" s="9">
        <v>0</v>
      </c>
      <c r="G31" s="7">
        <v>122930</v>
      </c>
      <c r="H31" s="10">
        <v>97862</v>
      </c>
      <c r="I31" s="9">
        <v>0</v>
      </c>
      <c r="J31" s="7">
        <v>122930</v>
      </c>
      <c r="K31" s="10">
        <v>97862</v>
      </c>
      <c r="L31" s="9">
        <v>0</v>
      </c>
      <c r="M31" s="7">
        <v>122930</v>
      </c>
      <c r="N31" s="10">
        <v>97862</v>
      </c>
      <c r="O31" s="9">
        <v>0</v>
      </c>
      <c r="P31" s="7">
        <v>122930</v>
      </c>
      <c r="Q31" s="10">
        <v>97862</v>
      </c>
      <c r="R31" s="9">
        <v>0</v>
      </c>
      <c r="S31" s="7">
        <v>122930</v>
      </c>
      <c r="T31" s="10">
        <v>97862</v>
      </c>
      <c r="U31" s="9">
        <v>0</v>
      </c>
      <c r="V31" s="7">
        <v>122930</v>
      </c>
      <c r="W31" s="10">
        <v>97862</v>
      </c>
      <c r="X31" s="9">
        <v>0</v>
      </c>
      <c r="Y31" s="7">
        <v>122930</v>
      </c>
      <c r="Z31" s="10">
        <v>97862</v>
      </c>
      <c r="AA31" s="9">
        <v>0</v>
      </c>
      <c r="AB31" s="7">
        <v>122930</v>
      </c>
      <c r="AC31" s="10">
        <v>97862</v>
      </c>
      <c r="AD31" s="9">
        <v>0</v>
      </c>
      <c r="AE31" s="7">
        <v>122930</v>
      </c>
      <c r="AF31" s="10">
        <v>97862</v>
      </c>
      <c r="AG31" s="9">
        <v>0</v>
      </c>
      <c r="AH31" s="7">
        <v>122930</v>
      </c>
      <c r="AI31" s="10">
        <v>97862</v>
      </c>
      <c r="AJ31" s="9">
        <v>0</v>
      </c>
      <c r="AK31" s="7">
        <v>122930</v>
      </c>
      <c r="AL31" s="10">
        <v>97862</v>
      </c>
      <c r="AM31" s="9">
        <v>0</v>
      </c>
      <c r="AN31" s="7">
        <v>122930</v>
      </c>
      <c r="AO31" s="10">
        <v>97862</v>
      </c>
      <c r="AP31" s="9">
        <v>0</v>
      </c>
      <c r="AQ31" s="7">
        <v>122930</v>
      </c>
      <c r="AR31" s="10">
        <v>97862</v>
      </c>
      <c r="AS31" s="9">
        <v>0</v>
      </c>
      <c r="AT31" s="7">
        <v>122930</v>
      </c>
      <c r="AU31" s="10">
        <v>97862</v>
      </c>
      <c r="AV31" s="9">
        <v>0</v>
      </c>
    </row>
    <row r="32" spans="3:48" x14ac:dyDescent="0.45">
      <c r="C32">
        <v>28</v>
      </c>
      <c r="D32" s="7">
        <v>122970</v>
      </c>
      <c r="E32" s="10">
        <v>97057</v>
      </c>
      <c r="F32" s="9">
        <v>0</v>
      </c>
      <c r="G32" s="7">
        <v>122970</v>
      </c>
      <c r="H32" s="10">
        <v>97057</v>
      </c>
      <c r="I32" s="9">
        <v>0</v>
      </c>
      <c r="J32" s="7">
        <v>122970</v>
      </c>
      <c r="K32" s="10">
        <v>97057</v>
      </c>
      <c r="L32" s="9">
        <v>0</v>
      </c>
      <c r="M32" s="7">
        <v>122970</v>
      </c>
      <c r="N32" s="10">
        <v>97057</v>
      </c>
      <c r="O32" s="9">
        <v>0</v>
      </c>
      <c r="P32" s="7">
        <v>122970</v>
      </c>
      <c r="Q32" s="10">
        <v>97057</v>
      </c>
      <c r="R32" s="9">
        <v>0</v>
      </c>
      <c r="S32" s="7">
        <v>122970</v>
      </c>
      <c r="T32" s="10">
        <v>97057</v>
      </c>
      <c r="U32" s="9">
        <v>0</v>
      </c>
      <c r="V32" s="7">
        <v>122970</v>
      </c>
      <c r="W32" s="10">
        <v>97057</v>
      </c>
      <c r="X32" s="9">
        <v>0</v>
      </c>
      <c r="Y32" s="7">
        <v>122970</v>
      </c>
      <c r="Z32" s="10">
        <v>97057</v>
      </c>
      <c r="AA32" s="9">
        <v>0</v>
      </c>
      <c r="AB32" s="7">
        <v>122970</v>
      </c>
      <c r="AC32" s="10">
        <v>97057</v>
      </c>
      <c r="AD32" s="9">
        <v>0</v>
      </c>
      <c r="AE32" s="7">
        <v>122970</v>
      </c>
      <c r="AF32" s="10">
        <v>97057</v>
      </c>
      <c r="AG32" s="9">
        <v>0</v>
      </c>
      <c r="AH32" s="7">
        <v>122970</v>
      </c>
      <c r="AI32" s="10">
        <v>97057</v>
      </c>
      <c r="AJ32" s="9">
        <v>0</v>
      </c>
      <c r="AK32" s="7">
        <v>122970</v>
      </c>
      <c r="AL32" s="10">
        <v>97057</v>
      </c>
      <c r="AM32" s="9">
        <v>0</v>
      </c>
      <c r="AN32" s="7">
        <v>122970</v>
      </c>
      <c r="AO32" s="10">
        <v>97057</v>
      </c>
      <c r="AP32" s="9">
        <v>0</v>
      </c>
      <c r="AQ32" s="7">
        <v>122970</v>
      </c>
      <c r="AR32" s="10">
        <v>97057</v>
      </c>
      <c r="AS32" s="9">
        <v>0</v>
      </c>
      <c r="AT32" s="7">
        <v>122970</v>
      </c>
      <c r="AU32" s="10">
        <v>97057</v>
      </c>
      <c r="AV32" s="9">
        <v>0</v>
      </c>
    </row>
    <row r="33" spans="3:48" x14ac:dyDescent="0.45">
      <c r="C33">
        <v>29</v>
      </c>
      <c r="D33" s="7">
        <v>118890</v>
      </c>
      <c r="E33" s="10">
        <v>93642</v>
      </c>
      <c r="F33" s="9">
        <v>0</v>
      </c>
      <c r="G33" s="7">
        <v>118890</v>
      </c>
      <c r="H33" s="10">
        <v>93642</v>
      </c>
      <c r="I33" s="9">
        <v>0</v>
      </c>
      <c r="J33" s="7">
        <v>118890</v>
      </c>
      <c r="K33" s="10">
        <v>93642</v>
      </c>
      <c r="L33" s="9">
        <v>0</v>
      </c>
      <c r="M33" s="7">
        <v>118890</v>
      </c>
      <c r="N33" s="10">
        <v>93642</v>
      </c>
      <c r="O33" s="9">
        <v>0</v>
      </c>
      <c r="P33" s="7">
        <v>118890</v>
      </c>
      <c r="Q33" s="10">
        <v>93642</v>
      </c>
      <c r="R33" s="9">
        <v>0</v>
      </c>
      <c r="S33" s="7">
        <v>118890</v>
      </c>
      <c r="T33" s="10">
        <v>93642</v>
      </c>
      <c r="U33" s="9">
        <v>0</v>
      </c>
      <c r="V33" s="7">
        <v>118890</v>
      </c>
      <c r="W33" s="10">
        <v>93642</v>
      </c>
      <c r="X33" s="9">
        <v>0</v>
      </c>
      <c r="Y33" s="7">
        <v>118890</v>
      </c>
      <c r="Z33" s="10">
        <v>93642</v>
      </c>
      <c r="AA33" s="9">
        <v>0</v>
      </c>
      <c r="AB33" s="7">
        <v>118890</v>
      </c>
      <c r="AC33" s="10">
        <v>93642</v>
      </c>
      <c r="AD33" s="9">
        <v>0</v>
      </c>
      <c r="AE33" s="7">
        <v>118890</v>
      </c>
      <c r="AF33" s="10">
        <v>93642</v>
      </c>
      <c r="AG33" s="9">
        <v>0</v>
      </c>
      <c r="AH33" s="7">
        <v>118890</v>
      </c>
      <c r="AI33" s="10">
        <v>93642</v>
      </c>
      <c r="AJ33" s="9">
        <v>0</v>
      </c>
      <c r="AK33" s="7">
        <v>118890</v>
      </c>
      <c r="AL33" s="10">
        <v>93642</v>
      </c>
      <c r="AM33" s="9">
        <v>0</v>
      </c>
      <c r="AN33" s="7">
        <v>118890</v>
      </c>
      <c r="AO33" s="10">
        <v>93642</v>
      </c>
      <c r="AP33" s="9">
        <v>0</v>
      </c>
      <c r="AQ33" s="7">
        <v>118890</v>
      </c>
      <c r="AR33" s="10">
        <v>93642</v>
      </c>
      <c r="AS33" s="9">
        <v>0</v>
      </c>
      <c r="AT33" s="7">
        <v>118890</v>
      </c>
      <c r="AU33" s="10">
        <v>93642</v>
      </c>
      <c r="AV33" s="9">
        <v>0</v>
      </c>
    </row>
    <row r="34" spans="3:48" x14ac:dyDescent="0.45">
      <c r="C34">
        <v>30</v>
      </c>
      <c r="D34" s="7">
        <v>115150</v>
      </c>
      <c r="E34" s="10">
        <v>90505</v>
      </c>
      <c r="F34" s="9">
        <v>0</v>
      </c>
      <c r="G34" s="7">
        <v>115150</v>
      </c>
      <c r="H34" s="10">
        <v>90505</v>
      </c>
      <c r="I34" s="9">
        <v>0</v>
      </c>
      <c r="J34" s="7">
        <v>115150</v>
      </c>
      <c r="K34" s="10">
        <v>90505</v>
      </c>
      <c r="L34" s="9">
        <v>0</v>
      </c>
      <c r="M34" s="7">
        <v>115150</v>
      </c>
      <c r="N34" s="10">
        <v>90505</v>
      </c>
      <c r="O34" s="9">
        <v>0</v>
      </c>
      <c r="P34" s="7">
        <v>115150</v>
      </c>
      <c r="Q34" s="10">
        <v>90505</v>
      </c>
      <c r="R34" s="9">
        <v>0</v>
      </c>
      <c r="S34" s="7">
        <v>115150</v>
      </c>
      <c r="T34" s="10">
        <v>90505</v>
      </c>
      <c r="U34" s="9">
        <v>0</v>
      </c>
      <c r="V34" s="7">
        <v>115150</v>
      </c>
      <c r="W34" s="10">
        <v>90505</v>
      </c>
      <c r="X34" s="9">
        <v>0</v>
      </c>
      <c r="Y34" s="7">
        <v>115150</v>
      </c>
      <c r="Z34" s="10">
        <v>90505</v>
      </c>
      <c r="AA34" s="9">
        <v>0</v>
      </c>
      <c r="AB34" s="7">
        <v>115150</v>
      </c>
      <c r="AC34" s="10">
        <v>90505</v>
      </c>
      <c r="AD34" s="9">
        <v>0</v>
      </c>
      <c r="AE34" s="7">
        <v>115150</v>
      </c>
      <c r="AF34" s="10">
        <v>90505</v>
      </c>
      <c r="AG34" s="9">
        <v>0</v>
      </c>
      <c r="AH34" s="7">
        <v>115150</v>
      </c>
      <c r="AI34" s="10">
        <v>90505</v>
      </c>
      <c r="AJ34" s="9">
        <v>0</v>
      </c>
      <c r="AK34" s="7">
        <v>115150</v>
      </c>
      <c r="AL34" s="10">
        <v>90505</v>
      </c>
      <c r="AM34" s="9">
        <v>0</v>
      </c>
      <c r="AN34" s="7">
        <v>115150</v>
      </c>
      <c r="AO34" s="10">
        <v>90505</v>
      </c>
      <c r="AP34" s="9">
        <v>0</v>
      </c>
      <c r="AQ34" s="7">
        <v>115150</v>
      </c>
      <c r="AR34" s="10">
        <v>90505</v>
      </c>
      <c r="AS34" s="9">
        <v>0</v>
      </c>
      <c r="AT34" s="7">
        <v>115150</v>
      </c>
      <c r="AU34" s="10">
        <v>90505</v>
      </c>
      <c r="AV34" s="9">
        <v>0</v>
      </c>
    </row>
    <row r="35" spans="3:48" x14ac:dyDescent="0.45">
      <c r="C35">
        <v>31</v>
      </c>
      <c r="D35" s="7">
        <v>111710</v>
      </c>
      <c r="E35" s="10">
        <v>87607</v>
      </c>
      <c r="F35" s="9">
        <v>0</v>
      </c>
      <c r="G35" s="7">
        <v>111710</v>
      </c>
      <c r="H35" s="10">
        <v>87607</v>
      </c>
      <c r="I35" s="9">
        <v>0</v>
      </c>
      <c r="J35" s="7">
        <v>111710</v>
      </c>
      <c r="K35" s="10">
        <v>87607</v>
      </c>
      <c r="L35" s="9">
        <v>0</v>
      </c>
      <c r="M35" s="7">
        <v>111710</v>
      </c>
      <c r="N35" s="10">
        <v>87607</v>
      </c>
      <c r="O35" s="9">
        <v>0</v>
      </c>
      <c r="P35" s="7">
        <v>111710</v>
      </c>
      <c r="Q35" s="10">
        <v>87607</v>
      </c>
      <c r="R35" s="9">
        <v>0</v>
      </c>
      <c r="S35" s="7">
        <v>111710</v>
      </c>
      <c r="T35" s="10">
        <v>87607</v>
      </c>
      <c r="U35" s="9">
        <v>0</v>
      </c>
      <c r="V35" s="7">
        <v>111710</v>
      </c>
      <c r="W35" s="10">
        <v>87607</v>
      </c>
      <c r="X35" s="9">
        <v>0</v>
      </c>
      <c r="Y35" s="7">
        <v>111710</v>
      </c>
      <c r="Z35" s="10">
        <v>87607</v>
      </c>
      <c r="AA35" s="9">
        <v>0</v>
      </c>
      <c r="AB35" s="7">
        <v>111710</v>
      </c>
      <c r="AC35" s="10">
        <v>87607</v>
      </c>
      <c r="AD35" s="9">
        <v>0</v>
      </c>
      <c r="AE35" s="7">
        <v>111710</v>
      </c>
      <c r="AF35" s="10">
        <v>87607</v>
      </c>
      <c r="AG35" s="9">
        <v>0</v>
      </c>
      <c r="AH35" s="7">
        <v>111710</v>
      </c>
      <c r="AI35" s="10">
        <v>87607</v>
      </c>
      <c r="AJ35" s="9">
        <v>0</v>
      </c>
      <c r="AK35" s="7">
        <v>111710</v>
      </c>
      <c r="AL35" s="10">
        <v>87607</v>
      </c>
      <c r="AM35" s="9">
        <v>0</v>
      </c>
      <c r="AN35" s="7">
        <v>111710</v>
      </c>
      <c r="AO35" s="10">
        <v>87607</v>
      </c>
      <c r="AP35" s="9">
        <v>0</v>
      </c>
      <c r="AQ35" s="7">
        <v>111710</v>
      </c>
      <c r="AR35" s="10">
        <v>87607</v>
      </c>
      <c r="AS35" s="9">
        <v>0</v>
      </c>
      <c r="AT35" s="7">
        <v>111710</v>
      </c>
      <c r="AU35" s="10">
        <v>87607</v>
      </c>
      <c r="AV35" s="9">
        <v>0</v>
      </c>
    </row>
    <row r="36" spans="3:48" x14ac:dyDescent="0.45">
      <c r="C36">
        <v>32</v>
      </c>
      <c r="D36" s="7">
        <v>108510</v>
      </c>
      <c r="E36" s="10">
        <v>84916</v>
      </c>
      <c r="F36" s="9">
        <v>0</v>
      </c>
      <c r="G36" s="7">
        <v>108510</v>
      </c>
      <c r="H36" s="10">
        <v>84916</v>
      </c>
      <c r="I36" s="9">
        <v>0</v>
      </c>
      <c r="J36" s="7">
        <v>108510</v>
      </c>
      <c r="K36" s="10">
        <v>84916</v>
      </c>
      <c r="L36" s="9">
        <v>0</v>
      </c>
      <c r="M36" s="7">
        <v>108510</v>
      </c>
      <c r="N36" s="10">
        <v>84916</v>
      </c>
      <c r="O36" s="9">
        <v>0</v>
      </c>
      <c r="P36" s="7">
        <v>108510</v>
      </c>
      <c r="Q36" s="10">
        <v>84916</v>
      </c>
      <c r="R36" s="9">
        <v>0</v>
      </c>
      <c r="S36" s="7">
        <v>108510</v>
      </c>
      <c r="T36" s="10">
        <v>84916</v>
      </c>
      <c r="U36" s="9">
        <v>0</v>
      </c>
      <c r="V36" s="7">
        <v>108510</v>
      </c>
      <c r="W36" s="10">
        <v>84916</v>
      </c>
      <c r="X36" s="9">
        <v>0</v>
      </c>
      <c r="Y36" s="7">
        <v>108510</v>
      </c>
      <c r="Z36" s="10">
        <v>84916</v>
      </c>
      <c r="AA36" s="9">
        <v>0</v>
      </c>
      <c r="AB36" s="7">
        <v>108510</v>
      </c>
      <c r="AC36" s="10">
        <v>84916</v>
      </c>
      <c r="AD36" s="9">
        <v>0</v>
      </c>
      <c r="AE36" s="7">
        <v>108510</v>
      </c>
      <c r="AF36" s="10">
        <v>84916</v>
      </c>
      <c r="AG36" s="9">
        <v>0</v>
      </c>
      <c r="AH36" s="7">
        <v>108510</v>
      </c>
      <c r="AI36" s="10">
        <v>84916</v>
      </c>
      <c r="AJ36" s="9">
        <v>0</v>
      </c>
      <c r="AK36" s="7">
        <v>108510</v>
      </c>
      <c r="AL36" s="10">
        <v>84916</v>
      </c>
      <c r="AM36" s="9">
        <v>0</v>
      </c>
      <c r="AN36" s="7">
        <v>108510</v>
      </c>
      <c r="AO36" s="10">
        <v>84916</v>
      </c>
      <c r="AP36" s="9">
        <v>0</v>
      </c>
      <c r="AQ36" s="7">
        <v>108510</v>
      </c>
      <c r="AR36" s="10">
        <v>84916</v>
      </c>
      <c r="AS36" s="9">
        <v>0</v>
      </c>
      <c r="AT36" s="7">
        <v>108510</v>
      </c>
      <c r="AU36" s="10">
        <v>84916</v>
      </c>
      <c r="AV36" s="9">
        <v>0</v>
      </c>
    </row>
    <row r="37" spans="3:48" x14ac:dyDescent="0.45">
      <c r="C37">
        <v>33</v>
      </c>
      <c r="D37" s="7">
        <v>109280</v>
      </c>
      <c r="E37" s="10">
        <v>84592</v>
      </c>
      <c r="F37" s="9">
        <v>0</v>
      </c>
      <c r="G37" s="7">
        <v>109280</v>
      </c>
      <c r="H37" s="10">
        <v>84592</v>
      </c>
      <c r="I37" s="9">
        <v>0</v>
      </c>
      <c r="J37" s="7">
        <v>109280</v>
      </c>
      <c r="K37" s="10">
        <v>84592</v>
      </c>
      <c r="L37" s="9">
        <v>0</v>
      </c>
      <c r="M37" s="7">
        <v>109280</v>
      </c>
      <c r="N37" s="10">
        <v>84592</v>
      </c>
      <c r="O37" s="9">
        <v>0</v>
      </c>
      <c r="P37" s="7">
        <v>109280</v>
      </c>
      <c r="Q37" s="10">
        <v>84592</v>
      </c>
      <c r="R37" s="9">
        <v>0</v>
      </c>
      <c r="S37" s="7">
        <v>109280</v>
      </c>
      <c r="T37" s="10">
        <v>84592</v>
      </c>
      <c r="U37" s="9">
        <v>0</v>
      </c>
      <c r="V37" s="7">
        <v>109280</v>
      </c>
      <c r="W37" s="10">
        <v>84592</v>
      </c>
      <c r="X37" s="9">
        <v>0</v>
      </c>
      <c r="Y37" s="7">
        <v>109280</v>
      </c>
      <c r="Z37" s="10">
        <v>84592</v>
      </c>
      <c r="AA37" s="9">
        <v>0</v>
      </c>
      <c r="AB37" s="7">
        <v>109280</v>
      </c>
      <c r="AC37" s="10">
        <v>84592</v>
      </c>
      <c r="AD37" s="9">
        <v>0</v>
      </c>
      <c r="AE37" s="7">
        <v>109280</v>
      </c>
      <c r="AF37" s="10">
        <v>84592</v>
      </c>
      <c r="AG37" s="9">
        <v>0</v>
      </c>
      <c r="AH37" s="7">
        <v>109280</v>
      </c>
      <c r="AI37" s="10">
        <v>84592</v>
      </c>
      <c r="AJ37" s="9">
        <v>0</v>
      </c>
      <c r="AK37" s="7">
        <v>109280</v>
      </c>
      <c r="AL37" s="10">
        <v>84592</v>
      </c>
      <c r="AM37" s="9">
        <v>0</v>
      </c>
      <c r="AN37" s="7">
        <v>109280</v>
      </c>
      <c r="AO37" s="10">
        <v>84592</v>
      </c>
      <c r="AP37" s="9">
        <v>0</v>
      </c>
      <c r="AQ37" s="7">
        <v>109280</v>
      </c>
      <c r="AR37" s="10">
        <v>84592</v>
      </c>
      <c r="AS37" s="9">
        <v>0</v>
      </c>
      <c r="AT37" s="7">
        <v>109280</v>
      </c>
      <c r="AU37" s="10">
        <v>84592</v>
      </c>
      <c r="AV37" s="9">
        <v>0</v>
      </c>
    </row>
    <row r="38" spans="3:48" x14ac:dyDescent="0.45">
      <c r="C38">
        <v>34</v>
      </c>
      <c r="D38" s="7">
        <v>106390</v>
      </c>
      <c r="E38" s="10">
        <v>82131</v>
      </c>
      <c r="F38" s="9">
        <v>0</v>
      </c>
      <c r="G38" s="7">
        <v>106390</v>
      </c>
      <c r="H38" s="10">
        <v>82131</v>
      </c>
      <c r="I38" s="9">
        <v>0</v>
      </c>
      <c r="J38" s="7">
        <v>106390</v>
      </c>
      <c r="K38" s="10">
        <v>82131</v>
      </c>
      <c r="L38" s="9">
        <v>0</v>
      </c>
      <c r="M38" s="7">
        <v>106390</v>
      </c>
      <c r="N38" s="10">
        <v>82131</v>
      </c>
      <c r="O38" s="9">
        <v>0</v>
      </c>
      <c r="P38" s="7">
        <v>106390</v>
      </c>
      <c r="Q38" s="10">
        <v>82131</v>
      </c>
      <c r="R38" s="9">
        <v>0</v>
      </c>
      <c r="S38" s="7">
        <v>106390</v>
      </c>
      <c r="T38" s="10">
        <v>82131</v>
      </c>
      <c r="U38" s="9">
        <v>0</v>
      </c>
      <c r="V38" s="7">
        <v>106390</v>
      </c>
      <c r="W38" s="10">
        <v>82131</v>
      </c>
      <c r="X38" s="9">
        <v>0</v>
      </c>
      <c r="Y38" s="7">
        <v>106390</v>
      </c>
      <c r="Z38" s="10">
        <v>82131</v>
      </c>
      <c r="AA38" s="9">
        <v>0</v>
      </c>
      <c r="AB38" s="7">
        <v>106390</v>
      </c>
      <c r="AC38" s="10">
        <v>82131</v>
      </c>
      <c r="AD38" s="9">
        <v>0</v>
      </c>
      <c r="AE38" s="7">
        <v>106390</v>
      </c>
      <c r="AF38" s="10">
        <v>82131</v>
      </c>
      <c r="AG38" s="9">
        <v>0</v>
      </c>
      <c r="AH38" s="7">
        <v>106390</v>
      </c>
      <c r="AI38" s="10">
        <v>82131</v>
      </c>
      <c r="AJ38" s="9">
        <v>0</v>
      </c>
      <c r="AK38" s="7">
        <v>106390</v>
      </c>
      <c r="AL38" s="10">
        <v>82131</v>
      </c>
      <c r="AM38" s="9">
        <v>0</v>
      </c>
      <c r="AN38" s="7">
        <v>106390</v>
      </c>
      <c r="AO38" s="10">
        <v>82131</v>
      </c>
      <c r="AP38" s="9">
        <v>0</v>
      </c>
      <c r="AQ38" s="7">
        <v>106390</v>
      </c>
      <c r="AR38" s="10">
        <v>82131</v>
      </c>
      <c r="AS38" s="9">
        <v>0</v>
      </c>
      <c r="AT38" s="7">
        <v>106390</v>
      </c>
      <c r="AU38" s="10">
        <v>82131</v>
      </c>
      <c r="AV38" s="9">
        <v>0</v>
      </c>
    </row>
    <row r="39" spans="3:48" x14ac:dyDescent="0.45">
      <c r="C39">
        <v>35</v>
      </c>
      <c r="D39" s="7">
        <v>103680</v>
      </c>
      <c r="E39" s="10">
        <v>79818</v>
      </c>
      <c r="F39" s="9">
        <v>0</v>
      </c>
      <c r="G39" s="7">
        <v>103680</v>
      </c>
      <c r="H39" s="10">
        <v>79818</v>
      </c>
      <c r="I39" s="9">
        <v>0</v>
      </c>
      <c r="J39" s="7">
        <v>103680</v>
      </c>
      <c r="K39" s="10">
        <v>79818</v>
      </c>
      <c r="L39" s="9">
        <v>0</v>
      </c>
      <c r="M39" s="7">
        <v>103680</v>
      </c>
      <c r="N39" s="10">
        <v>79818</v>
      </c>
      <c r="O39" s="9">
        <v>0</v>
      </c>
      <c r="P39" s="7">
        <v>103680</v>
      </c>
      <c r="Q39" s="10">
        <v>79818</v>
      </c>
      <c r="R39" s="9">
        <v>0</v>
      </c>
      <c r="S39" s="7">
        <v>103680</v>
      </c>
      <c r="T39" s="10">
        <v>79818</v>
      </c>
      <c r="U39" s="9">
        <v>0</v>
      </c>
      <c r="V39" s="7">
        <v>103680</v>
      </c>
      <c r="W39" s="10">
        <v>79818</v>
      </c>
      <c r="X39" s="9">
        <v>0</v>
      </c>
      <c r="Y39" s="7">
        <v>103680</v>
      </c>
      <c r="Z39" s="10">
        <v>79818</v>
      </c>
      <c r="AA39" s="9">
        <v>0</v>
      </c>
      <c r="AB39" s="7">
        <v>103680</v>
      </c>
      <c r="AC39" s="10">
        <v>79818</v>
      </c>
      <c r="AD39" s="9">
        <v>0</v>
      </c>
      <c r="AE39" s="7">
        <v>103680</v>
      </c>
      <c r="AF39" s="10">
        <v>79818</v>
      </c>
      <c r="AG39" s="9">
        <v>0</v>
      </c>
      <c r="AH39" s="7">
        <v>103680</v>
      </c>
      <c r="AI39" s="10">
        <v>79818</v>
      </c>
      <c r="AJ39" s="9">
        <v>0</v>
      </c>
      <c r="AK39" s="7">
        <v>103680</v>
      </c>
      <c r="AL39" s="10">
        <v>79818</v>
      </c>
      <c r="AM39" s="9">
        <v>0</v>
      </c>
      <c r="AN39" s="7">
        <v>103680</v>
      </c>
      <c r="AO39" s="10">
        <v>79818</v>
      </c>
      <c r="AP39" s="9">
        <v>0</v>
      </c>
      <c r="AQ39" s="7">
        <v>103680</v>
      </c>
      <c r="AR39" s="10">
        <v>79818</v>
      </c>
      <c r="AS39" s="9">
        <v>0</v>
      </c>
      <c r="AT39" s="7">
        <v>103680</v>
      </c>
      <c r="AU39" s="10">
        <v>79818</v>
      </c>
      <c r="AV39" s="9">
        <v>0</v>
      </c>
    </row>
    <row r="40" spans="3:48" x14ac:dyDescent="0.45">
      <c r="C40">
        <v>36</v>
      </c>
      <c r="D40" s="7">
        <v>101130</v>
      </c>
      <c r="E40" s="10">
        <v>77631</v>
      </c>
      <c r="F40" s="9">
        <v>0</v>
      </c>
      <c r="G40" s="7">
        <v>101130</v>
      </c>
      <c r="H40" s="10">
        <v>77631</v>
      </c>
      <c r="I40" s="9">
        <v>0</v>
      </c>
      <c r="J40" s="7">
        <v>101130</v>
      </c>
      <c r="K40" s="10">
        <v>77631</v>
      </c>
      <c r="L40" s="9">
        <v>0</v>
      </c>
      <c r="M40" s="7">
        <v>101130</v>
      </c>
      <c r="N40" s="10">
        <v>77631</v>
      </c>
      <c r="O40" s="9">
        <v>0</v>
      </c>
      <c r="P40" s="7">
        <v>101130</v>
      </c>
      <c r="Q40" s="10">
        <v>77631</v>
      </c>
      <c r="R40" s="9">
        <v>0</v>
      </c>
      <c r="S40" s="7">
        <v>101130</v>
      </c>
      <c r="T40" s="10">
        <v>77631</v>
      </c>
      <c r="U40" s="9">
        <v>0</v>
      </c>
      <c r="V40" s="7">
        <v>101130</v>
      </c>
      <c r="W40" s="10">
        <v>77631</v>
      </c>
      <c r="X40" s="9">
        <v>0</v>
      </c>
      <c r="Y40" s="7">
        <v>101130</v>
      </c>
      <c r="Z40" s="10">
        <v>77631</v>
      </c>
      <c r="AA40" s="9">
        <v>0</v>
      </c>
      <c r="AB40" s="7">
        <v>101130</v>
      </c>
      <c r="AC40" s="10">
        <v>77631</v>
      </c>
      <c r="AD40" s="9">
        <v>0</v>
      </c>
      <c r="AE40" s="7">
        <v>101130</v>
      </c>
      <c r="AF40" s="10">
        <v>77631</v>
      </c>
      <c r="AG40" s="9">
        <v>0</v>
      </c>
      <c r="AH40" s="7">
        <v>101130</v>
      </c>
      <c r="AI40" s="10">
        <v>77631</v>
      </c>
      <c r="AJ40" s="9">
        <v>0</v>
      </c>
      <c r="AK40" s="7">
        <v>101130</v>
      </c>
      <c r="AL40" s="10">
        <v>77631</v>
      </c>
      <c r="AM40" s="9">
        <v>0</v>
      </c>
      <c r="AN40" s="7">
        <v>101130</v>
      </c>
      <c r="AO40" s="10">
        <v>77631</v>
      </c>
      <c r="AP40" s="9">
        <v>0</v>
      </c>
      <c r="AQ40" s="7">
        <v>101130</v>
      </c>
      <c r="AR40" s="10">
        <v>77631</v>
      </c>
      <c r="AS40" s="9">
        <v>0</v>
      </c>
      <c r="AT40" s="7">
        <v>101130</v>
      </c>
      <c r="AU40" s="10">
        <v>77631</v>
      </c>
      <c r="AV40" s="9">
        <v>0</v>
      </c>
    </row>
    <row r="41" spans="3:48" x14ac:dyDescent="0.45">
      <c r="C41">
        <v>37</v>
      </c>
      <c r="D41" s="11">
        <v>98711</v>
      </c>
      <c r="E41" s="10">
        <v>75552</v>
      </c>
      <c r="F41" s="9">
        <v>0</v>
      </c>
      <c r="G41" s="11">
        <v>98711</v>
      </c>
      <c r="H41" s="10">
        <v>75552</v>
      </c>
      <c r="I41" s="9">
        <v>0</v>
      </c>
      <c r="J41" s="11">
        <v>98711</v>
      </c>
      <c r="K41" s="10">
        <v>75552</v>
      </c>
      <c r="L41" s="9">
        <v>0</v>
      </c>
      <c r="M41" s="11">
        <v>98711</v>
      </c>
      <c r="N41" s="10">
        <v>75552</v>
      </c>
      <c r="O41" s="9">
        <v>0</v>
      </c>
      <c r="P41" s="11">
        <v>98711</v>
      </c>
      <c r="Q41" s="10">
        <v>75552</v>
      </c>
      <c r="R41" s="9">
        <v>0</v>
      </c>
      <c r="S41" s="11">
        <v>98711</v>
      </c>
      <c r="T41" s="10">
        <v>75552</v>
      </c>
      <c r="U41" s="9">
        <v>0</v>
      </c>
      <c r="V41" s="11">
        <v>98711</v>
      </c>
      <c r="W41" s="10">
        <v>75552</v>
      </c>
      <c r="X41" s="9">
        <v>0</v>
      </c>
      <c r="Y41" s="11">
        <v>98711</v>
      </c>
      <c r="Z41" s="10">
        <v>75552</v>
      </c>
      <c r="AA41" s="9">
        <v>0</v>
      </c>
      <c r="AB41" s="11">
        <v>98711</v>
      </c>
      <c r="AC41" s="10">
        <v>75552</v>
      </c>
      <c r="AD41" s="9">
        <v>0</v>
      </c>
      <c r="AE41" s="11">
        <v>98711</v>
      </c>
      <c r="AF41" s="10">
        <v>75552</v>
      </c>
      <c r="AG41" s="9">
        <v>0</v>
      </c>
      <c r="AH41" s="11">
        <v>98711</v>
      </c>
      <c r="AI41" s="10">
        <v>75552</v>
      </c>
      <c r="AJ41" s="9">
        <v>0</v>
      </c>
      <c r="AK41" s="11">
        <v>98711</v>
      </c>
      <c r="AL41" s="10">
        <v>75552</v>
      </c>
      <c r="AM41" s="9">
        <v>0</v>
      </c>
      <c r="AN41" s="11">
        <v>98711</v>
      </c>
      <c r="AO41" s="10">
        <v>75552</v>
      </c>
      <c r="AP41" s="9">
        <v>0</v>
      </c>
      <c r="AQ41" s="11">
        <v>98711</v>
      </c>
      <c r="AR41" s="10">
        <v>75552</v>
      </c>
      <c r="AS41" s="9">
        <v>0</v>
      </c>
      <c r="AT41" s="11">
        <v>98711</v>
      </c>
      <c r="AU41" s="10">
        <v>75552</v>
      </c>
      <c r="AV41" s="9">
        <v>0</v>
      </c>
    </row>
    <row r="42" spans="3:48" x14ac:dyDescent="0.45">
      <c r="C42">
        <v>38</v>
      </c>
      <c r="D42" s="11">
        <v>99836</v>
      </c>
      <c r="E42" s="10">
        <v>75430</v>
      </c>
      <c r="F42" s="9">
        <v>0</v>
      </c>
      <c r="G42" s="11">
        <v>99836</v>
      </c>
      <c r="H42" s="10">
        <v>75430</v>
      </c>
      <c r="I42" s="9">
        <v>0</v>
      </c>
      <c r="J42" s="11">
        <v>99836</v>
      </c>
      <c r="K42" s="10">
        <v>75430</v>
      </c>
      <c r="L42" s="9">
        <v>0</v>
      </c>
      <c r="M42" s="11">
        <v>99836</v>
      </c>
      <c r="N42" s="10">
        <v>75430</v>
      </c>
      <c r="O42" s="9">
        <v>0</v>
      </c>
      <c r="P42" s="11">
        <v>99836</v>
      </c>
      <c r="Q42" s="10">
        <v>75430</v>
      </c>
      <c r="R42" s="9">
        <v>0</v>
      </c>
      <c r="S42" s="11">
        <v>99836</v>
      </c>
      <c r="T42" s="10">
        <v>75430</v>
      </c>
      <c r="U42" s="9">
        <v>0</v>
      </c>
      <c r="V42" s="11">
        <v>99836</v>
      </c>
      <c r="W42" s="10">
        <v>75430</v>
      </c>
      <c r="X42" s="9">
        <v>0</v>
      </c>
      <c r="Y42" s="11">
        <v>99836</v>
      </c>
      <c r="Z42" s="10">
        <v>75430</v>
      </c>
      <c r="AA42" s="9">
        <v>0</v>
      </c>
      <c r="AB42" s="11">
        <v>99836</v>
      </c>
      <c r="AC42" s="10">
        <v>75430</v>
      </c>
      <c r="AD42" s="9">
        <v>0</v>
      </c>
      <c r="AE42" s="11">
        <v>99836</v>
      </c>
      <c r="AF42" s="10">
        <v>75430</v>
      </c>
      <c r="AG42" s="9">
        <v>0</v>
      </c>
      <c r="AH42" s="11">
        <v>99836</v>
      </c>
      <c r="AI42" s="10">
        <v>75430</v>
      </c>
      <c r="AJ42" s="9">
        <v>0</v>
      </c>
      <c r="AK42" s="11">
        <v>99836</v>
      </c>
      <c r="AL42" s="10">
        <v>75430</v>
      </c>
      <c r="AM42" s="9">
        <v>0</v>
      </c>
      <c r="AN42" s="11">
        <v>99836</v>
      </c>
      <c r="AO42" s="10">
        <v>75430</v>
      </c>
      <c r="AP42" s="9">
        <v>0</v>
      </c>
      <c r="AQ42" s="11">
        <v>99836</v>
      </c>
      <c r="AR42" s="10">
        <v>75430</v>
      </c>
      <c r="AS42" s="9">
        <v>0</v>
      </c>
      <c r="AT42" s="11">
        <v>99836</v>
      </c>
      <c r="AU42" s="10">
        <v>75430</v>
      </c>
      <c r="AV42" s="9">
        <v>0</v>
      </c>
    </row>
    <row r="43" spans="3:48" x14ac:dyDescent="0.45">
      <c r="C43">
        <v>39</v>
      </c>
      <c r="D43" s="11">
        <v>97571</v>
      </c>
      <c r="E43" s="10">
        <v>73465</v>
      </c>
      <c r="F43" s="9">
        <v>0</v>
      </c>
      <c r="G43" s="11">
        <v>97571</v>
      </c>
      <c r="H43" s="10">
        <v>73465</v>
      </c>
      <c r="I43" s="9">
        <v>0</v>
      </c>
      <c r="J43" s="11">
        <v>97571</v>
      </c>
      <c r="K43" s="10">
        <v>73465</v>
      </c>
      <c r="L43" s="9">
        <v>0</v>
      </c>
      <c r="M43" s="11">
        <v>97571</v>
      </c>
      <c r="N43" s="10">
        <v>73465</v>
      </c>
      <c r="O43" s="9">
        <v>0</v>
      </c>
      <c r="P43" s="11">
        <v>97571</v>
      </c>
      <c r="Q43" s="10">
        <v>73465</v>
      </c>
      <c r="R43" s="9">
        <v>0</v>
      </c>
      <c r="S43" s="11">
        <v>97571</v>
      </c>
      <c r="T43" s="10">
        <v>73465</v>
      </c>
      <c r="U43" s="9">
        <v>0</v>
      </c>
      <c r="V43" s="11">
        <v>97571</v>
      </c>
      <c r="W43" s="10">
        <v>73465</v>
      </c>
      <c r="X43" s="9">
        <v>0</v>
      </c>
      <c r="Y43" s="11">
        <v>97571</v>
      </c>
      <c r="Z43" s="10">
        <v>73465</v>
      </c>
      <c r="AA43" s="9">
        <v>0</v>
      </c>
      <c r="AB43" s="11">
        <v>97571</v>
      </c>
      <c r="AC43" s="10">
        <v>73465</v>
      </c>
      <c r="AD43" s="9">
        <v>0</v>
      </c>
      <c r="AE43" s="11">
        <v>97571</v>
      </c>
      <c r="AF43" s="10">
        <v>73465</v>
      </c>
      <c r="AG43" s="9">
        <v>0</v>
      </c>
      <c r="AH43" s="11">
        <v>97571</v>
      </c>
      <c r="AI43" s="10">
        <v>73465</v>
      </c>
      <c r="AJ43" s="9">
        <v>0</v>
      </c>
      <c r="AK43" s="11">
        <v>97571</v>
      </c>
      <c r="AL43" s="10">
        <v>73465</v>
      </c>
      <c r="AM43" s="9">
        <v>0</v>
      </c>
      <c r="AN43" s="11">
        <v>97571</v>
      </c>
      <c r="AO43" s="10">
        <v>73465</v>
      </c>
      <c r="AP43" s="9">
        <v>0</v>
      </c>
      <c r="AQ43" s="11">
        <v>97571</v>
      </c>
      <c r="AR43" s="10">
        <v>73465</v>
      </c>
      <c r="AS43" s="9">
        <v>0</v>
      </c>
      <c r="AT43" s="11">
        <v>97571</v>
      </c>
      <c r="AU43" s="10">
        <v>73465</v>
      </c>
      <c r="AV43" s="9">
        <v>0</v>
      </c>
    </row>
    <row r="44" spans="3:48" x14ac:dyDescent="0.45">
      <c r="C44">
        <v>40</v>
      </c>
      <c r="D44" s="11">
        <v>95404</v>
      </c>
      <c r="E44" s="10">
        <v>71578</v>
      </c>
      <c r="F44" s="9">
        <v>0</v>
      </c>
      <c r="G44" s="11">
        <v>95404</v>
      </c>
      <c r="H44" s="10">
        <v>71578</v>
      </c>
      <c r="I44" s="9">
        <v>0</v>
      </c>
      <c r="J44" s="11">
        <v>95404</v>
      </c>
      <c r="K44" s="10">
        <v>71578</v>
      </c>
      <c r="L44" s="9">
        <v>0</v>
      </c>
      <c r="M44" s="11">
        <v>95404</v>
      </c>
      <c r="N44" s="10">
        <v>71578</v>
      </c>
      <c r="O44" s="9">
        <v>0</v>
      </c>
      <c r="P44" s="11">
        <v>95404</v>
      </c>
      <c r="Q44" s="10">
        <v>71578</v>
      </c>
      <c r="R44" s="9">
        <v>0</v>
      </c>
      <c r="S44" s="11">
        <v>95404</v>
      </c>
      <c r="T44" s="10">
        <v>71578</v>
      </c>
      <c r="U44" s="9">
        <v>0</v>
      </c>
      <c r="V44" s="11">
        <v>95404</v>
      </c>
      <c r="W44" s="10">
        <v>71578</v>
      </c>
      <c r="X44" s="9">
        <v>0</v>
      </c>
      <c r="Y44" s="11">
        <v>95404</v>
      </c>
      <c r="Z44" s="10">
        <v>71578</v>
      </c>
      <c r="AA44" s="9">
        <v>0</v>
      </c>
      <c r="AB44" s="11">
        <v>95404</v>
      </c>
      <c r="AC44" s="10">
        <v>71578</v>
      </c>
      <c r="AD44" s="9">
        <v>0</v>
      </c>
      <c r="AE44" s="11">
        <v>95404</v>
      </c>
      <c r="AF44" s="10">
        <v>71578</v>
      </c>
      <c r="AG44" s="9">
        <v>0</v>
      </c>
      <c r="AH44" s="11">
        <v>95404</v>
      </c>
      <c r="AI44" s="10">
        <v>71578</v>
      </c>
      <c r="AJ44" s="9">
        <v>0</v>
      </c>
      <c r="AK44" s="11">
        <v>95404</v>
      </c>
      <c r="AL44" s="10">
        <v>71578</v>
      </c>
      <c r="AM44" s="9">
        <v>0</v>
      </c>
      <c r="AN44" s="11">
        <v>95404</v>
      </c>
      <c r="AO44" s="10">
        <v>71578</v>
      </c>
      <c r="AP44" s="9">
        <v>0</v>
      </c>
      <c r="AQ44" s="11">
        <v>95404</v>
      </c>
      <c r="AR44" s="10">
        <v>71578</v>
      </c>
      <c r="AS44" s="9">
        <v>0</v>
      </c>
      <c r="AT44" s="11">
        <v>95404</v>
      </c>
      <c r="AU44" s="10">
        <v>71578</v>
      </c>
      <c r="AV44" s="9">
        <v>0</v>
      </c>
    </row>
    <row r="45" spans="3:48" x14ac:dyDescent="0.45">
      <c r="C45">
        <v>41</v>
      </c>
      <c r="D45" s="11">
        <v>93321</v>
      </c>
      <c r="E45" s="10">
        <v>69759</v>
      </c>
      <c r="F45" s="9">
        <v>0</v>
      </c>
      <c r="G45" s="11">
        <v>93321</v>
      </c>
      <c r="H45" s="10">
        <v>69759</v>
      </c>
      <c r="I45" s="9">
        <v>0</v>
      </c>
      <c r="J45" s="11">
        <v>93321</v>
      </c>
      <c r="K45" s="10">
        <v>69759</v>
      </c>
      <c r="L45" s="9">
        <v>0</v>
      </c>
      <c r="M45" s="11">
        <v>93321</v>
      </c>
      <c r="N45" s="10">
        <v>69759</v>
      </c>
      <c r="O45" s="9">
        <v>0</v>
      </c>
      <c r="P45" s="11">
        <v>93321</v>
      </c>
      <c r="Q45" s="10">
        <v>69759</v>
      </c>
      <c r="R45" s="9">
        <v>0</v>
      </c>
      <c r="S45" s="11">
        <v>93321</v>
      </c>
      <c r="T45" s="10">
        <v>69759</v>
      </c>
      <c r="U45" s="9">
        <v>0</v>
      </c>
      <c r="V45" s="11">
        <v>93321</v>
      </c>
      <c r="W45" s="10">
        <v>69759</v>
      </c>
      <c r="X45" s="9">
        <v>0</v>
      </c>
      <c r="Y45" s="11">
        <v>93321</v>
      </c>
      <c r="Z45" s="10">
        <v>69759</v>
      </c>
      <c r="AA45" s="9">
        <v>0</v>
      </c>
      <c r="AB45" s="11">
        <v>93321</v>
      </c>
      <c r="AC45" s="10">
        <v>69759</v>
      </c>
      <c r="AD45" s="9">
        <v>0</v>
      </c>
      <c r="AE45" s="11">
        <v>93321</v>
      </c>
      <c r="AF45" s="10">
        <v>69759</v>
      </c>
      <c r="AG45" s="9">
        <v>0</v>
      </c>
      <c r="AH45" s="11">
        <v>93321</v>
      </c>
      <c r="AI45" s="10">
        <v>69759</v>
      </c>
      <c r="AJ45" s="9">
        <v>0</v>
      </c>
      <c r="AK45" s="11">
        <v>93321</v>
      </c>
      <c r="AL45" s="10">
        <v>69759</v>
      </c>
      <c r="AM45" s="9">
        <v>0</v>
      </c>
      <c r="AN45" s="11">
        <v>93321</v>
      </c>
      <c r="AO45" s="10">
        <v>69759</v>
      </c>
      <c r="AP45" s="9">
        <v>0</v>
      </c>
      <c r="AQ45" s="11">
        <v>93321</v>
      </c>
      <c r="AR45" s="10">
        <v>69759</v>
      </c>
      <c r="AS45" s="9">
        <v>0</v>
      </c>
      <c r="AT45" s="11">
        <v>93321</v>
      </c>
      <c r="AU45" s="10">
        <v>69759</v>
      </c>
      <c r="AV45" s="9">
        <v>0</v>
      </c>
    </row>
    <row r="46" spans="3:48" x14ac:dyDescent="0.45">
      <c r="C46">
        <v>42</v>
      </c>
      <c r="D46" s="11">
        <v>69953</v>
      </c>
      <c r="E46" s="10">
        <v>0</v>
      </c>
      <c r="F46" s="9">
        <f>'CO2 Injection'!C46*365</f>
        <v>48318.7</v>
      </c>
      <c r="G46" s="11">
        <v>91309</v>
      </c>
      <c r="H46" s="10">
        <v>67997</v>
      </c>
      <c r="I46" s="9">
        <v>0</v>
      </c>
      <c r="J46" s="11">
        <v>91309</v>
      </c>
      <c r="K46" s="10">
        <v>67997</v>
      </c>
      <c r="L46" s="9">
        <v>0</v>
      </c>
      <c r="M46" s="11">
        <v>91309</v>
      </c>
      <c r="N46" s="10">
        <v>67997</v>
      </c>
      <c r="O46" s="9">
        <v>0</v>
      </c>
      <c r="P46" s="11">
        <v>91309</v>
      </c>
      <c r="Q46" s="10">
        <v>67997</v>
      </c>
      <c r="R46" s="9">
        <v>0</v>
      </c>
      <c r="S46" s="11">
        <v>91309</v>
      </c>
      <c r="T46" s="10">
        <v>67997</v>
      </c>
      <c r="U46" s="9">
        <v>0</v>
      </c>
      <c r="V46" s="11">
        <v>91309</v>
      </c>
      <c r="W46" s="10">
        <v>67997</v>
      </c>
      <c r="X46" s="9">
        <v>0</v>
      </c>
      <c r="Y46" s="11">
        <v>91309</v>
      </c>
      <c r="Z46" s="10">
        <v>67997</v>
      </c>
      <c r="AA46" s="9">
        <v>0</v>
      </c>
      <c r="AB46" s="11">
        <v>91309</v>
      </c>
      <c r="AC46" s="10">
        <v>67997</v>
      </c>
      <c r="AD46" s="9">
        <v>0</v>
      </c>
      <c r="AE46" s="11">
        <v>91309</v>
      </c>
      <c r="AF46" s="10">
        <v>67997</v>
      </c>
      <c r="AG46" s="9">
        <v>0</v>
      </c>
      <c r="AH46" s="11">
        <v>91309</v>
      </c>
      <c r="AI46" s="10">
        <v>67997</v>
      </c>
      <c r="AJ46" s="9">
        <v>0</v>
      </c>
      <c r="AK46" s="11">
        <v>91309</v>
      </c>
      <c r="AL46" s="10">
        <v>67997</v>
      </c>
      <c r="AM46" s="9">
        <v>0</v>
      </c>
      <c r="AN46" s="11">
        <v>91309</v>
      </c>
      <c r="AO46" s="10">
        <v>67997</v>
      </c>
      <c r="AP46" s="9">
        <v>0</v>
      </c>
      <c r="AQ46" s="11">
        <v>91309</v>
      </c>
      <c r="AR46" s="10">
        <v>67997</v>
      </c>
      <c r="AS46" s="9">
        <v>0</v>
      </c>
      <c r="AT46" s="11">
        <v>91309</v>
      </c>
      <c r="AU46" s="10">
        <v>67997</v>
      </c>
      <c r="AV46" s="9">
        <v>0</v>
      </c>
    </row>
    <row r="47" spans="3:48" x14ac:dyDescent="0.45">
      <c r="C47">
        <v>43</v>
      </c>
      <c r="D47" s="11">
        <v>68227</v>
      </c>
      <c r="E47" s="10">
        <v>0</v>
      </c>
      <c r="F47" s="9">
        <f>'CO2 Injection'!C47*365</f>
        <v>48019.4</v>
      </c>
      <c r="G47" s="11">
        <v>68227</v>
      </c>
      <c r="H47" s="10">
        <v>0</v>
      </c>
      <c r="I47" s="9">
        <f>'CO2 Injection'!D47*365</f>
        <v>48019.4</v>
      </c>
      <c r="J47" s="11">
        <v>91684</v>
      </c>
      <c r="K47" s="10">
        <v>67670</v>
      </c>
      <c r="L47" s="9">
        <v>0</v>
      </c>
      <c r="M47" s="11">
        <v>91684</v>
      </c>
      <c r="N47" s="10">
        <v>67670</v>
      </c>
      <c r="O47" s="9">
        <v>0</v>
      </c>
      <c r="P47" s="11">
        <v>91684</v>
      </c>
      <c r="Q47" s="10">
        <v>67670</v>
      </c>
      <c r="R47" s="9">
        <v>0</v>
      </c>
      <c r="S47" s="11">
        <v>91684</v>
      </c>
      <c r="T47" s="10">
        <v>67670</v>
      </c>
      <c r="U47" s="9">
        <v>0</v>
      </c>
      <c r="V47" s="11">
        <v>91684</v>
      </c>
      <c r="W47" s="10">
        <v>67670</v>
      </c>
      <c r="X47" s="9">
        <v>0</v>
      </c>
      <c r="Y47" s="11">
        <v>91684</v>
      </c>
      <c r="Z47" s="10">
        <v>67670</v>
      </c>
      <c r="AA47" s="9">
        <v>0</v>
      </c>
      <c r="AB47" s="11">
        <v>91684</v>
      </c>
      <c r="AC47" s="10">
        <v>67670</v>
      </c>
      <c r="AD47" s="9">
        <v>0</v>
      </c>
      <c r="AE47" s="11">
        <v>91684</v>
      </c>
      <c r="AF47" s="10">
        <v>67670</v>
      </c>
      <c r="AG47" s="9">
        <v>0</v>
      </c>
      <c r="AH47" s="11">
        <v>91684</v>
      </c>
      <c r="AI47" s="10">
        <v>67670</v>
      </c>
      <c r="AJ47" s="9">
        <v>0</v>
      </c>
      <c r="AK47" s="11">
        <v>91684</v>
      </c>
      <c r="AL47" s="10">
        <v>67670</v>
      </c>
      <c r="AM47" s="9">
        <v>0</v>
      </c>
      <c r="AN47" s="11">
        <v>91684</v>
      </c>
      <c r="AO47" s="10">
        <v>67670</v>
      </c>
      <c r="AP47" s="9">
        <v>0</v>
      </c>
      <c r="AQ47" s="11">
        <v>91684</v>
      </c>
      <c r="AR47" s="10">
        <v>67670</v>
      </c>
      <c r="AS47" s="9">
        <v>0</v>
      </c>
      <c r="AT47" s="11">
        <v>91684</v>
      </c>
      <c r="AU47" s="10">
        <v>67670</v>
      </c>
      <c r="AV47" s="9">
        <v>0</v>
      </c>
    </row>
    <row r="48" spans="3:48" x14ac:dyDescent="0.45">
      <c r="C48">
        <v>44</v>
      </c>
      <c r="D48" s="11">
        <v>66345</v>
      </c>
      <c r="E48" s="10">
        <v>0</v>
      </c>
      <c r="F48" s="9">
        <f>'CO2 Injection'!C48*365</f>
        <v>45077.5</v>
      </c>
      <c r="G48" s="11">
        <v>66345</v>
      </c>
      <c r="H48" s="10">
        <v>0</v>
      </c>
      <c r="I48" s="9">
        <f>'CO2 Injection'!D48*365</f>
        <v>45077.5</v>
      </c>
      <c r="J48" s="11">
        <v>66345</v>
      </c>
      <c r="K48" s="10">
        <v>0</v>
      </c>
      <c r="L48" s="9">
        <f>'CO2 Injection'!E48*365</f>
        <v>45077.5</v>
      </c>
      <c r="M48" s="11">
        <v>89758</v>
      </c>
      <c r="N48" s="10">
        <v>65978</v>
      </c>
      <c r="O48" s="9">
        <v>0</v>
      </c>
      <c r="P48" s="11">
        <v>89758</v>
      </c>
      <c r="Q48" s="10">
        <v>65978</v>
      </c>
      <c r="R48" s="9">
        <v>0</v>
      </c>
      <c r="S48" s="11">
        <v>89758</v>
      </c>
      <c r="T48" s="10">
        <v>65978</v>
      </c>
      <c r="U48" s="9">
        <v>0</v>
      </c>
      <c r="V48" s="11">
        <v>89758</v>
      </c>
      <c r="W48" s="10">
        <v>65978</v>
      </c>
      <c r="X48" s="9">
        <v>0</v>
      </c>
      <c r="Y48" s="11">
        <v>89758</v>
      </c>
      <c r="Z48" s="10">
        <v>65978</v>
      </c>
      <c r="AA48" s="9">
        <v>0</v>
      </c>
      <c r="AB48" s="11">
        <v>89758</v>
      </c>
      <c r="AC48" s="10">
        <v>65978</v>
      </c>
      <c r="AD48" s="9">
        <v>0</v>
      </c>
      <c r="AE48" s="11">
        <v>89758</v>
      </c>
      <c r="AF48" s="10">
        <v>65978</v>
      </c>
      <c r="AG48" s="9">
        <v>0</v>
      </c>
      <c r="AH48" s="11">
        <v>89758</v>
      </c>
      <c r="AI48" s="10">
        <v>65978</v>
      </c>
      <c r="AJ48" s="9">
        <v>0</v>
      </c>
      <c r="AK48" s="11">
        <v>89758</v>
      </c>
      <c r="AL48" s="10">
        <v>65978</v>
      </c>
      <c r="AM48" s="9">
        <v>0</v>
      </c>
      <c r="AN48" s="11">
        <v>89758</v>
      </c>
      <c r="AO48" s="10">
        <v>65978</v>
      </c>
      <c r="AP48" s="9">
        <v>0</v>
      </c>
      <c r="AQ48" s="11">
        <v>89758</v>
      </c>
      <c r="AR48" s="10">
        <v>65978</v>
      </c>
      <c r="AS48" s="9">
        <v>0</v>
      </c>
      <c r="AT48" s="11">
        <v>89758</v>
      </c>
      <c r="AU48" s="10">
        <v>65978</v>
      </c>
      <c r="AV48" s="9">
        <v>0</v>
      </c>
    </row>
    <row r="49" spans="3:48" x14ac:dyDescent="0.45">
      <c r="C49">
        <v>45</v>
      </c>
      <c r="D49" s="11">
        <v>64665</v>
      </c>
      <c r="E49" s="10">
        <v>0</v>
      </c>
      <c r="F49" s="9">
        <f>'CO2 Injection'!C49*365</f>
        <v>37689.9</v>
      </c>
      <c r="G49" s="11">
        <v>64665</v>
      </c>
      <c r="H49" s="10">
        <v>0</v>
      </c>
      <c r="I49" s="9">
        <f>'CO2 Injection'!D49*365</f>
        <v>37689.9</v>
      </c>
      <c r="J49" s="11">
        <v>64665</v>
      </c>
      <c r="K49" s="10">
        <v>0</v>
      </c>
      <c r="L49" s="9">
        <f>'CO2 Injection'!E49*365</f>
        <v>37689.9</v>
      </c>
      <c r="M49" s="11">
        <v>64665</v>
      </c>
      <c r="N49" s="10">
        <v>0</v>
      </c>
      <c r="O49" s="9">
        <f>'CO2 Injection'!F49*365</f>
        <v>37689.9</v>
      </c>
      <c r="P49" s="11">
        <v>87884</v>
      </c>
      <c r="Q49" s="10">
        <v>64328</v>
      </c>
      <c r="R49" s="9">
        <v>0</v>
      </c>
      <c r="S49" s="11">
        <v>87884</v>
      </c>
      <c r="T49" s="10">
        <v>64328</v>
      </c>
      <c r="U49" s="9">
        <v>0</v>
      </c>
      <c r="V49" s="11">
        <v>87884</v>
      </c>
      <c r="W49" s="10">
        <v>64328</v>
      </c>
      <c r="X49" s="9">
        <v>0</v>
      </c>
      <c r="Y49" s="11">
        <v>87884</v>
      </c>
      <c r="Z49" s="10">
        <v>64328</v>
      </c>
      <c r="AA49" s="9">
        <v>0</v>
      </c>
      <c r="AB49" s="11">
        <v>87884</v>
      </c>
      <c r="AC49" s="10">
        <v>64328</v>
      </c>
      <c r="AD49" s="9">
        <v>0</v>
      </c>
      <c r="AE49" s="11">
        <v>87884</v>
      </c>
      <c r="AF49" s="10">
        <v>64328</v>
      </c>
      <c r="AG49" s="9">
        <v>0</v>
      </c>
      <c r="AH49" s="11">
        <v>87884</v>
      </c>
      <c r="AI49" s="10">
        <v>64328</v>
      </c>
      <c r="AJ49" s="9">
        <v>0</v>
      </c>
      <c r="AK49" s="11">
        <v>87884</v>
      </c>
      <c r="AL49" s="10">
        <v>64328</v>
      </c>
      <c r="AM49" s="9">
        <v>0</v>
      </c>
      <c r="AN49" s="11">
        <v>87884</v>
      </c>
      <c r="AO49" s="10">
        <v>64328</v>
      </c>
      <c r="AP49" s="9">
        <v>0</v>
      </c>
      <c r="AQ49" s="11">
        <v>87884</v>
      </c>
      <c r="AR49" s="10">
        <v>64328</v>
      </c>
      <c r="AS49" s="9">
        <v>0</v>
      </c>
      <c r="AT49" s="11">
        <v>87884</v>
      </c>
      <c r="AU49" s="10">
        <v>64328</v>
      </c>
      <c r="AV49" s="9">
        <v>0</v>
      </c>
    </row>
    <row r="50" spans="3:48" x14ac:dyDescent="0.45">
      <c r="C50">
        <v>46</v>
      </c>
      <c r="D50" s="11">
        <v>63173</v>
      </c>
      <c r="E50" s="10">
        <v>0</v>
      </c>
      <c r="F50" s="9">
        <f>'CO2 Injection'!C50*365</f>
        <v>34070.195</v>
      </c>
      <c r="G50" s="11">
        <v>63173</v>
      </c>
      <c r="H50" s="10">
        <v>0</v>
      </c>
      <c r="I50" s="9">
        <f>'CO2 Injection'!D50*365</f>
        <v>34070.195</v>
      </c>
      <c r="J50" s="11">
        <v>63173</v>
      </c>
      <c r="K50" s="10">
        <v>0</v>
      </c>
      <c r="L50" s="9">
        <f>'CO2 Injection'!E50*365</f>
        <v>34070.195</v>
      </c>
      <c r="M50" s="11">
        <v>63173</v>
      </c>
      <c r="N50" s="10">
        <v>0</v>
      </c>
      <c r="O50" s="9">
        <f>'CO2 Injection'!F50*365</f>
        <v>34070.195</v>
      </c>
      <c r="P50" s="11">
        <v>63173</v>
      </c>
      <c r="Q50" s="10">
        <v>0</v>
      </c>
      <c r="R50" s="9">
        <f>'CO2 Injection'!G50*365</f>
        <v>34070.195</v>
      </c>
      <c r="S50" s="11">
        <v>86054</v>
      </c>
      <c r="T50" s="10">
        <v>62717</v>
      </c>
      <c r="U50" s="9">
        <v>0</v>
      </c>
      <c r="V50" s="11">
        <v>86054</v>
      </c>
      <c r="W50" s="10">
        <v>62717</v>
      </c>
      <c r="X50" s="9">
        <v>0</v>
      </c>
      <c r="Y50" s="11">
        <v>86054</v>
      </c>
      <c r="Z50" s="10">
        <v>62717</v>
      </c>
      <c r="AA50" s="9">
        <v>0</v>
      </c>
      <c r="AB50" s="11">
        <v>86054</v>
      </c>
      <c r="AC50" s="10">
        <v>62717</v>
      </c>
      <c r="AD50" s="9">
        <v>0</v>
      </c>
      <c r="AE50" s="11">
        <v>86054</v>
      </c>
      <c r="AF50" s="10">
        <v>62717</v>
      </c>
      <c r="AG50" s="9">
        <v>0</v>
      </c>
      <c r="AH50" s="11">
        <v>86054</v>
      </c>
      <c r="AI50" s="10">
        <v>62717</v>
      </c>
      <c r="AJ50" s="9">
        <v>0</v>
      </c>
      <c r="AK50" s="11">
        <v>86054</v>
      </c>
      <c r="AL50" s="10">
        <v>62717</v>
      </c>
      <c r="AM50" s="9">
        <v>0</v>
      </c>
      <c r="AN50" s="11">
        <v>86054</v>
      </c>
      <c r="AO50" s="10">
        <v>62717</v>
      </c>
      <c r="AP50" s="9">
        <v>0</v>
      </c>
      <c r="AQ50" s="11">
        <v>86054</v>
      </c>
      <c r="AR50" s="10">
        <v>62717</v>
      </c>
      <c r="AS50" s="9">
        <v>0</v>
      </c>
      <c r="AT50" s="11">
        <v>86054</v>
      </c>
      <c r="AU50" s="10">
        <v>62717</v>
      </c>
      <c r="AV50" s="9">
        <v>0</v>
      </c>
    </row>
    <row r="51" spans="3:48" x14ac:dyDescent="0.45">
      <c r="C51">
        <v>47</v>
      </c>
      <c r="D51" s="11">
        <v>61855</v>
      </c>
      <c r="E51" s="10">
        <v>0</v>
      </c>
      <c r="F51" s="9">
        <f>'CO2 Injection'!C51*365</f>
        <v>30961.855</v>
      </c>
      <c r="G51" s="11">
        <v>61855</v>
      </c>
      <c r="H51" s="10">
        <v>0</v>
      </c>
      <c r="I51" s="9">
        <f>'CO2 Injection'!D51*365</f>
        <v>30961.855</v>
      </c>
      <c r="J51" s="11">
        <v>61855</v>
      </c>
      <c r="K51" s="10">
        <v>0</v>
      </c>
      <c r="L51" s="9">
        <f>'CO2 Injection'!E51*365</f>
        <v>30961.855</v>
      </c>
      <c r="M51" s="11">
        <v>61855</v>
      </c>
      <c r="N51" s="10">
        <v>0</v>
      </c>
      <c r="O51" s="9">
        <f>'CO2 Injection'!F51*365</f>
        <v>30961.855</v>
      </c>
      <c r="P51" s="11">
        <v>61855</v>
      </c>
      <c r="Q51" s="10">
        <v>0</v>
      </c>
      <c r="R51" s="9">
        <f>'CO2 Injection'!G51*365</f>
        <v>30961.855</v>
      </c>
      <c r="S51" s="11">
        <v>61855</v>
      </c>
      <c r="T51" s="10">
        <v>0</v>
      </c>
      <c r="U51" s="9">
        <f>'CO2 Injection'!H51*365</f>
        <v>30961.855</v>
      </c>
      <c r="V51" s="11">
        <v>84264</v>
      </c>
      <c r="W51" s="10">
        <v>61140</v>
      </c>
      <c r="X51" s="9">
        <v>0</v>
      </c>
      <c r="Y51" s="11">
        <v>84264</v>
      </c>
      <c r="Z51" s="10">
        <v>61140</v>
      </c>
      <c r="AA51" s="9">
        <v>0</v>
      </c>
      <c r="AB51" s="11">
        <v>84264</v>
      </c>
      <c r="AC51" s="10">
        <v>61140</v>
      </c>
      <c r="AD51" s="9">
        <v>0</v>
      </c>
      <c r="AE51" s="11">
        <v>84264</v>
      </c>
      <c r="AF51" s="10">
        <v>61140</v>
      </c>
      <c r="AG51" s="9">
        <v>0</v>
      </c>
      <c r="AH51" s="11">
        <v>84264</v>
      </c>
      <c r="AI51" s="10">
        <v>61140</v>
      </c>
      <c r="AJ51" s="9">
        <v>0</v>
      </c>
      <c r="AK51" s="11">
        <v>84264</v>
      </c>
      <c r="AL51" s="10">
        <v>61140</v>
      </c>
      <c r="AM51" s="9">
        <v>0</v>
      </c>
      <c r="AN51" s="11">
        <v>84264</v>
      </c>
      <c r="AO51" s="10">
        <v>61140</v>
      </c>
      <c r="AP51" s="9">
        <v>0</v>
      </c>
      <c r="AQ51" s="11">
        <v>84264</v>
      </c>
      <c r="AR51" s="10">
        <v>61140</v>
      </c>
      <c r="AS51" s="9">
        <v>0</v>
      </c>
      <c r="AT51" s="11">
        <v>84264</v>
      </c>
      <c r="AU51" s="10">
        <v>61140</v>
      </c>
      <c r="AV51" s="9">
        <v>0</v>
      </c>
    </row>
    <row r="52" spans="3:48" x14ac:dyDescent="0.45">
      <c r="C52">
        <v>48</v>
      </c>
      <c r="D52" s="11">
        <v>61220</v>
      </c>
      <c r="E52" s="10">
        <v>0</v>
      </c>
      <c r="F52" s="9">
        <f>'CO2 Injection'!C52*365</f>
        <v>27676.855</v>
      </c>
      <c r="G52" s="11">
        <v>61220</v>
      </c>
      <c r="H52" s="10">
        <v>0</v>
      </c>
      <c r="I52" s="9">
        <f>'CO2 Injection'!D52*365</f>
        <v>27676.855</v>
      </c>
      <c r="J52" s="11">
        <v>61220</v>
      </c>
      <c r="K52" s="10">
        <v>0</v>
      </c>
      <c r="L52" s="9">
        <f>'CO2 Injection'!E52*365</f>
        <v>27676.855</v>
      </c>
      <c r="M52" s="11">
        <v>61220</v>
      </c>
      <c r="N52" s="10">
        <v>0</v>
      </c>
      <c r="O52" s="9">
        <f>'CO2 Injection'!F52*365</f>
        <v>27676.855</v>
      </c>
      <c r="P52" s="11">
        <v>61220</v>
      </c>
      <c r="Q52" s="10">
        <v>0</v>
      </c>
      <c r="R52" s="9">
        <f>'CO2 Injection'!G52*365</f>
        <v>27676.855</v>
      </c>
      <c r="S52" s="11">
        <v>61220</v>
      </c>
      <c r="T52" s="10">
        <v>0</v>
      </c>
      <c r="U52" s="9">
        <f>'CO2 Injection'!H52*365</f>
        <v>27676.855</v>
      </c>
      <c r="V52" s="11">
        <v>61220</v>
      </c>
      <c r="W52" s="10">
        <v>0</v>
      </c>
      <c r="X52" s="9">
        <f>'CO2 Injection'!I52*365</f>
        <v>27676.855</v>
      </c>
      <c r="Y52" s="11">
        <v>84722</v>
      </c>
      <c r="Z52" s="10">
        <v>60869</v>
      </c>
      <c r="AA52" s="9">
        <v>0</v>
      </c>
      <c r="AB52" s="11">
        <v>84722</v>
      </c>
      <c r="AC52" s="10">
        <v>60869</v>
      </c>
      <c r="AD52" s="9">
        <v>0</v>
      </c>
      <c r="AE52" s="11">
        <v>84722</v>
      </c>
      <c r="AF52" s="10">
        <v>60869</v>
      </c>
      <c r="AG52" s="9">
        <v>0</v>
      </c>
      <c r="AH52" s="11">
        <v>84722</v>
      </c>
      <c r="AI52" s="10">
        <v>60869</v>
      </c>
      <c r="AJ52" s="9">
        <v>0</v>
      </c>
      <c r="AK52" s="11">
        <v>84722</v>
      </c>
      <c r="AL52" s="10">
        <v>60869</v>
      </c>
      <c r="AM52" s="9">
        <v>0</v>
      </c>
      <c r="AN52" s="11">
        <v>84722</v>
      </c>
      <c r="AO52" s="10">
        <v>60869</v>
      </c>
      <c r="AP52" s="9">
        <v>0</v>
      </c>
      <c r="AQ52" s="11">
        <v>84722</v>
      </c>
      <c r="AR52" s="10">
        <v>60869</v>
      </c>
      <c r="AS52" s="9">
        <v>0</v>
      </c>
      <c r="AT52" s="11">
        <v>84722</v>
      </c>
      <c r="AU52" s="10">
        <v>60869</v>
      </c>
      <c r="AV52" s="9">
        <v>0</v>
      </c>
    </row>
    <row r="53" spans="3:48" x14ac:dyDescent="0.45">
      <c r="C53">
        <v>49</v>
      </c>
      <c r="D53" s="11">
        <v>60233</v>
      </c>
      <c r="E53" s="10">
        <v>0</v>
      </c>
      <c r="F53" s="9">
        <f>'CO2 Injection'!C53*365</f>
        <v>24695.170000000002</v>
      </c>
      <c r="G53" s="11">
        <v>60233</v>
      </c>
      <c r="H53" s="10">
        <v>0</v>
      </c>
      <c r="I53" s="9">
        <f>'CO2 Injection'!D53*365</f>
        <v>24695.170000000002</v>
      </c>
      <c r="J53" s="11">
        <v>60233</v>
      </c>
      <c r="K53" s="10">
        <v>0</v>
      </c>
      <c r="L53" s="9">
        <f>'CO2 Injection'!E53*365</f>
        <v>24695.170000000002</v>
      </c>
      <c r="M53" s="11">
        <v>60233</v>
      </c>
      <c r="N53" s="10">
        <v>0</v>
      </c>
      <c r="O53" s="9">
        <f>'CO2 Injection'!F53*365</f>
        <v>24695.170000000002</v>
      </c>
      <c r="P53" s="11">
        <v>60233</v>
      </c>
      <c r="Q53" s="10">
        <v>0</v>
      </c>
      <c r="R53" s="9">
        <f>'CO2 Injection'!G53*365</f>
        <v>24695.170000000002</v>
      </c>
      <c r="S53" s="11">
        <v>60233</v>
      </c>
      <c r="T53" s="10">
        <v>0</v>
      </c>
      <c r="U53" s="9">
        <f>'CO2 Injection'!H53*365</f>
        <v>24695.170000000002</v>
      </c>
      <c r="V53" s="11">
        <v>60233</v>
      </c>
      <c r="W53" s="10">
        <v>0</v>
      </c>
      <c r="X53" s="9">
        <f>'CO2 Injection'!I53*365</f>
        <v>24695.170000000002</v>
      </c>
      <c r="Y53" s="11">
        <v>60233</v>
      </c>
      <c r="Z53" s="10">
        <v>0</v>
      </c>
      <c r="AA53" s="9">
        <f>'CO2 Injection'!J53*365</f>
        <v>24695.170000000002</v>
      </c>
      <c r="AB53" s="11">
        <v>82981</v>
      </c>
      <c r="AC53" s="10">
        <v>59333</v>
      </c>
      <c r="AD53" s="9">
        <v>0</v>
      </c>
      <c r="AE53" s="11">
        <v>82981</v>
      </c>
      <c r="AF53" s="10">
        <v>59333</v>
      </c>
      <c r="AG53" s="9">
        <v>0</v>
      </c>
      <c r="AH53" s="11">
        <v>82981</v>
      </c>
      <c r="AI53" s="10">
        <v>59333</v>
      </c>
      <c r="AJ53" s="9">
        <v>0</v>
      </c>
      <c r="AK53" s="11">
        <v>82981</v>
      </c>
      <c r="AL53" s="10">
        <v>59333</v>
      </c>
      <c r="AM53" s="9">
        <v>0</v>
      </c>
      <c r="AN53" s="11">
        <v>82981</v>
      </c>
      <c r="AO53" s="10">
        <v>59333</v>
      </c>
      <c r="AP53" s="9">
        <v>0</v>
      </c>
      <c r="AQ53" s="11">
        <v>82981</v>
      </c>
      <c r="AR53" s="10">
        <v>59333</v>
      </c>
      <c r="AS53" s="9">
        <v>0</v>
      </c>
      <c r="AT53" s="11">
        <v>82981</v>
      </c>
      <c r="AU53" s="10">
        <v>59333</v>
      </c>
      <c r="AV53" s="9">
        <v>0</v>
      </c>
    </row>
    <row r="54" spans="3:48" x14ac:dyDescent="0.45">
      <c r="C54">
        <v>50</v>
      </c>
      <c r="D54" s="11">
        <v>59376</v>
      </c>
      <c r="E54" s="10">
        <v>0</v>
      </c>
      <c r="F54" s="9">
        <f>'CO2 Injection'!C54*365</f>
        <v>22363.550000000003</v>
      </c>
      <c r="G54" s="11">
        <v>59376</v>
      </c>
      <c r="H54" s="10">
        <v>0</v>
      </c>
      <c r="I54" s="9">
        <f>'CO2 Injection'!D54*365</f>
        <v>22363.550000000003</v>
      </c>
      <c r="J54" s="11">
        <v>59376</v>
      </c>
      <c r="K54" s="10">
        <v>0</v>
      </c>
      <c r="L54" s="9">
        <f>'CO2 Injection'!E54*365</f>
        <v>22363.550000000003</v>
      </c>
      <c r="M54" s="11">
        <v>59376</v>
      </c>
      <c r="N54" s="10">
        <v>0</v>
      </c>
      <c r="O54" s="9">
        <f>'CO2 Injection'!F54*365</f>
        <v>22363.550000000003</v>
      </c>
      <c r="P54" s="11">
        <v>59376</v>
      </c>
      <c r="Q54" s="10">
        <v>0</v>
      </c>
      <c r="R54" s="9">
        <f>'CO2 Injection'!G54*365</f>
        <v>22363.550000000003</v>
      </c>
      <c r="S54" s="11">
        <v>59376</v>
      </c>
      <c r="T54" s="10">
        <v>0</v>
      </c>
      <c r="U54" s="9">
        <f>'CO2 Injection'!H54*365</f>
        <v>22363.550000000003</v>
      </c>
      <c r="V54" s="11">
        <v>59376</v>
      </c>
      <c r="W54" s="10">
        <v>0</v>
      </c>
      <c r="X54" s="9">
        <f>'CO2 Injection'!I54*365</f>
        <v>22363.550000000003</v>
      </c>
      <c r="Y54" s="11">
        <v>59376</v>
      </c>
      <c r="Z54" s="10">
        <v>0</v>
      </c>
      <c r="AA54" s="9">
        <f>'CO2 Injection'!J54*365</f>
        <v>22363.550000000003</v>
      </c>
      <c r="AB54" s="11">
        <v>59376</v>
      </c>
      <c r="AC54" s="10">
        <v>0</v>
      </c>
      <c r="AD54" s="9">
        <f>'CO2 Injection'!K54*365</f>
        <v>22363.550000000003</v>
      </c>
      <c r="AE54" s="11">
        <v>81270</v>
      </c>
      <c r="AF54" s="10">
        <v>57825</v>
      </c>
      <c r="AG54" s="9">
        <v>0</v>
      </c>
      <c r="AH54" s="11">
        <v>81270</v>
      </c>
      <c r="AI54" s="10">
        <v>57825</v>
      </c>
      <c r="AJ54" s="9">
        <v>0</v>
      </c>
      <c r="AK54" s="11">
        <v>81270</v>
      </c>
      <c r="AL54" s="10">
        <v>57825</v>
      </c>
      <c r="AM54" s="9">
        <v>0</v>
      </c>
      <c r="AN54" s="11">
        <v>81270</v>
      </c>
      <c r="AO54" s="10">
        <v>57825</v>
      </c>
      <c r="AP54" s="9">
        <v>0</v>
      </c>
      <c r="AQ54" s="11">
        <v>81270</v>
      </c>
      <c r="AR54" s="10">
        <v>57825</v>
      </c>
      <c r="AS54" s="9">
        <v>0</v>
      </c>
      <c r="AT54" s="11">
        <v>81270</v>
      </c>
      <c r="AU54" s="10">
        <v>57825</v>
      </c>
      <c r="AV54" s="9">
        <v>0</v>
      </c>
    </row>
    <row r="55" spans="3:48" x14ac:dyDescent="0.45">
      <c r="C55">
        <v>51</v>
      </c>
      <c r="D55" s="11">
        <v>58634</v>
      </c>
      <c r="E55" s="10">
        <v>0</v>
      </c>
      <c r="F55" s="9">
        <f>'CO2 Injection'!C55*365</f>
        <v>20687.105</v>
      </c>
      <c r="G55" s="11">
        <v>58634</v>
      </c>
      <c r="H55" s="10">
        <v>0</v>
      </c>
      <c r="I55" s="9">
        <f>'CO2 Injection'!D55*365</f>
        <v>20687.105</v>
      </c>
      <c r="J55" s="11">
        <v>58634</v>
      </c>
      <c r="K55" s="10">
        <v>0</v>
      </c>
      <c r="L55" s="9">
        <f>'CO2 Injection'!E55*365</f>
        <v>20687.105</v>
      </c>
      <c r="M55" s="11">
        <v>58634</v>
      </c>
      <c r="N55" s="10">
        <v>0</v>
      </c>
      <c r="O55" s="9">
        <f>'CO2 Injection'!F55*365</f>
        <v>20687.105</v>
      </c>
      <c r="P55" s="11">
        <v>58634</v>
      </c>
      <c r="Q55" s="10">
        <v>0</v>
      </c>
      <c r="R55" s="9">
        <f>'CO2 Injection'!G55*365</f>
        <v>20687.105</v>
      </c>
      <c r="S55" s="11">
        <v>58634</v>
      </c>
      <c r="T55" s="10">
        <v>0</v>
      </c>
      <c r="U55" s="9">
        <f>'CO2 Injection'!H55*365</f>
        <v>20687.105</v>
      </c>
      <c r="V55" s="11">
        <v>58634</v>
      </c>
      <c r="W55" s="10">
        <v>0</v>
      </c>
      <c r="X55" s="9">
        <f>'CO2 Injection'!I55*365</f>
        <v>20687.105</v>
      </c>
      <c r="Y55" s="11">
        <v>58634</v>
      </c>
      <c r="Z55" s="10">
        <v>0</v>
      </c>
      <c r="AA55" s="9">
        <f>'CO2 Injection'!J55*365</f>
        <v>20687.105</v>
      </c>
      <c r="AB55" s="11">
        <v>58634</v>
      </c>
      <c r="AC55" s="10">
        <v>0</v>
      </c>
      <c r="AD55" s="9">
        <f>'CO2 Injection'!K55*365</f>
        <v>20687.105</v>
      </c>
      <c r="AE55" s="11">
        <v>58634</v>
      </c>
      <c r="AF55" s="10">
        <v>0</v>
      </c>
      <c r="AG55" s="9">
        <f>'CO2 Injection'!L55*365</f>
        <v>20687.105</v>
      </c>
      <c r="AH55" s="11">
        <v>79587</v>
      </c>
      <c r="AI55" s="10">
        <v>56343</v>
      </c>
      <c r="AJ55" s="9">
        <v>0</v>
      </c>
      <c r="AK55" s="11">
        <v>79587</v>
      </c>
      <c r="AL55" s="10">
        <v>56343</v>
      </c>
      <c r="AM55" s="9">
        <v>0</v>
      </c>
      <c r="AN55" s="11">
        <v>79587</v>
      </c>
      <c r="AO55" s="10">
        <v>56343</v>
      </c>
      <c r="AP55" s="9">
        <v>0</v>
      </c>
      <c r="AQ55" s="11">
        <v>79587</v>
      </c>
      <c r="AR55" s="10">
        <v>56343</v>
      </c>
      <c r="AS55" s="9">
        <v>0</v>
      </c>
      <c r="AT55" s="11">
        <v>79587</v>
      </c>
      <c r="AU55" s="10">
        <v>56343</v>
      </c>
      <c r="AV55" s="9">
        <v>0</v>
      </c>
    </row>
    <row r="56" spans="3:48" x14ac:dyDescent="0.45">
      <c r="C56">
        <v>52</v>
      </c>
      <c r="D56" s="11">
        <v>57992</v>
      </c>
      <c r="E56" s="10">
        <v>0</v>
      </c>
      <c r="F56" s="9">
        <f>'CO2 Injection'!C56*365</f>
        <v>19500.125</v>
      </c>
      <c r="G56" s="11">
        <v>57992</v>
      </c>
      <c r="H56" s="10">
        <v>0</v>
      </c>
      <c r="I56" s="9">
        <f>'CO2 Injection'!D56*365</f>
        <v>19500.125</v>
      </c>
      <c r="J56" s="11">
        <v>57992</v>
      </c>
      <c r="K56" s="10">
        <v>0</v>
      </c>
      <c r="L56" s="9">
        <f>'CO2 Injection'!E56*365</f>
        <v>19500.125</v>
      </c>
      <c r="M56" s="11">
        <v>57992</v>
      </c>
      <c r="N56" s="10">
        <v>0</v>
      </c>
      <c r="O56" s="9">
        <f>'CO2 Injection'!F56*365</f>
        <v>19500.125</v>
      </c>
      <c r="P56" s="11">
        <v>57992</v>
      </c>
      <c r="Q56" s="10">
        <v>0</v>
      </c>
      <c r="R56" s="9">
        <f>'CO2 Injection'!G56*365</f>
        <v>19500.125</v>
      </c>
      <c r="S56" s="11">
        <v>57992</v>
      </c>
      <c r="T56" s="10">
        <v>0</v>
      </c>
      <c r="U56" s="9">
        <f>'CO2 Injection'!H56*365</f>
        <v>19500.125</v>
      </c>
      <c r="V56" s="11">
        <v>57992</v>
      </c>
      <c r="W56" s="10">
        <v>0</v>
      </c>
      <c r="X56" s="9">
        <f>'CO2 Injection'!I56*365</f>
        <v>19500.125</v>
      </c>
      <c r="Y56" s="11">
        <v>57992</v>
      </c>
      <c r="Z56" s="10">
        <v>0</v>
      </c>
      <c r="AA56" s="9">
        <f>'CO2 Injection'!J56*365</f>
        <v>19500.125</v>
      </c>
      <c r="AB56" s="11">
        <v>57992</v>
      </c>
      <c r="AC56" s="10">
        <v>0</v>
      </c>
      <c r="AD56" s="9">
        <f>'CO2 Injection'!K56*365</f>
        <v>19500.125</v>
      </c>
      <c r="AE56" s="11">
        <v>57992</v>
      </c>
      <c r="AF56" s="10">
        <v>0</v>
      </c>
      <c r="AG56" s="9">
        <f>'CO2 Injection'!L56*365</f>
        <v>19500.125</v>
      </c>
      <c r="AH56" s="11">
        <v>57992</v>
      </c>
      <c r="AI56" s="10">
        <v>0</v>
      </c>
      <c r="AJ56" s="9">
        <f>'CO2 Injection'!M56*365</f>
        <v>19500.125</v>
      </c>
      <c r="AK56" s="11">
        <v>77929</v>
      </c>
      <c r="AL56" s="10">
        <v>54886</v>
      </c>
      <c r="AM56" s="9">
        <v>0</v>
      </c>
      <c r="AN56" s="11">
        <v>77929</v>
      </c>
      <c r="AO56" s="10">
        <v>54886</v>
      </c>
      <c r="AP56" s="9">
        <v>0</v>
      </c>
      <c r="AQ56" s="11">
        <v>77929</v>
      </c>
      <c r="AR56" s="10">
        <v>54886</v>
      </c>
      <c r="AS56" s="9">
        <v>0</v>
      </c>
      <c r="AT56" s="11">
        <v>77929</v>
      </c>
      <c r="AU56" s="10">
        <v>54886</v>
      </c>
      <c r="AV56" s="9">
        <v>0</v>
      </c>
    </row>
    <row r="57" spans="3:48" x14ac:dyDescent="0.45">
      <c r="C57">
        <v>53</v>
      </c>
      <c r="D57" s="11">
        <v>58157</v>
      </c>
      <c r="E57" s="10">
        <v>0</v>
      </c>
      <c r="F57" s="9">
        <f>'CO2 Injection'!C57*365</f>
        <v>18628.87</v>
      </c>
      <c r="G57" s="11">
        <v>58157</v>
      </c>
      <c r="H57" s="10">
        <v>0</v>
      </c>
      <c r="I57" s="9">
        <f>'CO2 Injection'!D57*365</f>
        <v>18628.87</v>
      </c>
      <c r="J57" s="11">
        <v>58157</v>
      </c>
      <c r="K57" s="10">
        <v>0</v>
      </c>
      <c r="L57" s="9">
        <f>'CO2 Injection'!E57*365</f>
        <v>18628.87</v>
      </c>
      <c r="M57" s="11">
        <v>58157</v>
      </c>
      <c r="N57" s="10">
        <v>0</v>
      </c>
      <c r="O57" s="9">
        <f>'CO2 Injection'!F57*365</f>
        <v>18628.87</v>
      </c>
      <c r="P57" s="11">
        <v>58157</v>
      </c>
      <c r="Q57" s="10">
        <v>0</v>
      </c>
      <c r="R57" s="9">
        <f>'CO2 Injection'!G57*365</f>
        <v>18628.87</v>
      </c>
      <c r="S57" s="11">
        <v>58157</v>
      </c>
      <c r="T57" s="10">
        <v>0</v>
      </c>
      <c r="U57" s="9">
        <f>'CO2 Injection'!H57*365</f>
        <v>18628.87</v>
      </c>
      <c r="V57" s="11">
        <v>58157</v>
      </c>
      <c r="W57" s="10">
        <v>0</v>
      </c>
      <c r="X57" s="9">
        <f>'CO2 Injection'!I57*365</f>
        <v>18628.87</v>
      </c>
      <c r="Y57" s="11">
        <v>58157</v>
      </c>
      <c r="Z57" s="10">
        <v>0</v>
      </c>
      <c r="AA57" s="9">
        <f>'CO2 Injection'!J57*365</f>
        <v>18628.87</v>
      </c>
      <c r="AB57" s="11">
        <v>58157</v>
      </c>
      <c r="AC57" s="10">
        <v>0</v>
      </c>
      <c r="AD57" s="9">
        <f>'CO2 Injection'!K57*365</f>
        <v>18628.87</v>
      </c>
      <c r="AE57" s="11">
        <v>58157</v>
      </c>
      <c r="AF57" s="10">
        <v>0</v>
      </c>
      <c r="AG57" s="9">
        <f>'CO2 Injection'!L57*365</f>
        <v>18628.87</v>
      </c>
      <c r="AH57" s="11">
        <v>58157</v>
      </c>
      <c r="AI57" s="10">
        <v>0</v>
      </c>
      <c r="AJ57" s="9">
        <f>'CO2 Injection'!M57*365</f>
        <v>18628.87</v>
      </c>
      <c r="AK57" s="11">
        <v>58157</v>
      </c>
      <c r="AL57" s="10">
        <v>0</v>
      </c>
      <c r="AM57" s="9">
        <f>'CO2 Injection'!N57*365</f>
        <v>18628.87</v>
      </c>
      <c r="AN57" s="11">
        <v>78423</v>
      </c>
      <c r="AO57" s="10">
        <v>54636</v>
      </c>
      <c r="AP57" s="9">
        <v>0</v>
      </c>
      <c r="AQ57" s="11">
        <v>78423</v>
      </c>
      <c r="AR57" s="10">
        <v>54636</v>
      </c>
      <c r="AS57" s="9">
        <v>0</v>
      </c>
      <c r="AT57" s="11">
        <v>78423</v>
      </c>
      <c r="AU57" s="10">
        <v>54636</v>
      </c>
      <c r="AV57" s="9">
        <v>0</v>
      </c>
    </row>
    <row r="58" spans="3:48" x14ac:dyDescent="0.45">
      <c r="C58">
        <v>54</v>
      </c>
      <c r="D58" s="11">
        <v>57726</v>
      </c>
      <c r="E58" s="10">
        <v>0</v>
      </c>
      <c r="F58" s="9">
        <f>'CO2 Injection'!C58*365</f>
        <v>17947.78</v>
      </c>
      <c r="G58" s="11">
        <v>57726</v>
      </c>
      <c r="H58" s="10">
        <v>0</v>
      </c>
      <c r="I58" s="9">
        <f>'CO2 Injection'!D58*365</f>
        <v>17947.78</v>
      </c>
      <c r="J58" s="11">
        <v>57726</v>
      </c>
      <c r="K58" s="10">
        <v>0</v>
      </c>
      <c r="L58" s="9">
        <f>'CO2 Injection'!E58*365</f>
        <v>17947.78</v>
      </c>
      <c r="M58" s="11">
        <v>57726</v>
      </c>
      <c r="N58" s="10">
        <v>0</v>
      </c>
      <c r="O58" s="9">
        <f>'CO2 Injection'!F58*365</f>
        <v>17947.78</v>
      </c>
      <c r="P58" s="11">
        <v>57726</v>
      </c>
      <c r="Q58" s="10">
        <v>0</v>
      </c>
      <c r="R58" s="9">
        <f>'CO2 Injection'!G58*365</f>
        <v>17947.78</v>
      </c>
      <c r="S58" s="11">
        <v>57726</v>
      </c>
      <c r="T58" s="10">
        <v>0</v>
      </c>
      <c r="U58" s="9">
        <f>'CO2 Injection'!H58*365</f>
        <v>17947.78</v>
      </c>
      <c r="V58" s="11">
        <v>57726</v>
      </c>
      <c r="W58" s="10">
        <v>0</v>
      </c>
      <c r="X58" s="9">
        <f>'CO2 Injection'!I58*365</f>
        <v>17947.78</v>
      </c>
      <c r="Y58" s="11">
        <v>57726</v>
      </c>
      <c r="Z58" s="10">
        <v>0</v>
      </c>
      <c r="AA58" s="9">
        <f>'CO2 Injection'!J58*365</f>
        <v>17947.78</v>
      </c>
      <c r="AB58" s="11">
        <v>57726</v>
      </c>
      <c r="AC58" s="10">
        <v>0</v>
      </c>
      <c r="AD58" s="9">
        <f>'CO2 Injection'!K58*365</f>
        <v>17947.78</v>
      </c>
      <c r="AE58" s="11">
        <v>57726</v>
      </c>
      <c r="AF58" s="10">
        <v>0</v>
      </c>
      <c r="AG58" s="9">
        <f>'CO2 Injection'!L58*365</f>
        <v>17947.78</v>
      </c>
      <c r="AH58" s="11">
        <v>57726</v>
      </c>
      <c r="AI58" s="10">
        <v>0</v>
      </c>
      <c r="AJ58" s="9">
        <f>'CO2 Injection'!M58*365</f>
        <v>17947.78</v>
      </c>
      <c r="AK58" s="11">
        <v>57726</v>
      </c>
      <c r="AL58" s="10">
        <v>0</v>
      </c>
      <c r="AM58" s="9">
        <f>'CO2 Injection'!N58*365</f>
        <v>17947.78</v>
      </c>
      <c r="AN58" s="11">
        <v>57726</v>
      </c>
      <c r="AO58" s="10">
        <v>0</v>
      </c>
      <c r="AP58" s="9">
        <f>'CO2 Injection'!O58*365</f>
        <v>17947.78</v>
      </c>
      <c r="AQ58" s="11">
        <v>76799</v>
      </c>
      <c r="AR58" s="10">
        <v>53210</v>
      </c>
      <c r="AS58" s="9">
        <v>0</v>
      </c>
      <c r="AT58" s="11">
        <v>76799</v>
      </c>
      <c r="AU58" s="10">
        <v>53210</v>
      </c>
      <c r="AV58" s="9">
        <v>0</v>
      </c>
    </row>
    <row r="59" spans="3:48" x14ac:dyDescent="0.45">
      <c r="C59">
        <v>55</v>
      </c>
      <c r="D59" s="11">
        <v>57362</v>
      </c>
      <c r="E59" s="10">
        <v>0</v>
      </c>
      <c r="F59" s="9">
        <f>'CO2 Injection'!C59*365</f>
        <v>17378.744999999999</v>
      </c>
      <c r="G59" s="11">
        <v>57362</v>
      </c>
      <c r="H59" s="10">
        <v>0</v>
      </c>
      <c r="I59" s="9">
        <f>'CO2 Injection'!D59*365</f>
        <v>17378.744999999999</v>
      </c>
      <c r="J59" s="11">
        <v>57362</v>
      </c>
      <c r="K59" s="10">
        <v>0</v>
      </c>
      <c r="L59" s="9">
        <f>'CO2 Injection'!E59*365</f>
        <v>17378.744999999999</v>
      </c>
      <c r="M59" s="11">
        <v>57362</v>
      </c>
      <c r="N59" s="10">
        <v>0</v>
      </c>
      <c r="O59" s="9">
        <f>'CO2 Injection'!F59*365</f>
        <v>17378.744999999999</v>
      </c>
      <c r="P59" s="11">
        <v>57362</v>
      </c>
      <c r="Q59" s="10">
        <v>0</v>
      </c>
      <c r="R59" s="9">
        <f>'CO2 Injection'!G59*365</f>
        <v>17378.744999999999</v>
      </c>
      <c r="S59" s="11">
        <v>57362</v>
      </c>
      <c r="T59" s="10">
        <v>0</v>
      </c>
      <c r="U59" s="9">
        <f>'CO2 Injection'!H59*365</f>
        <v>17378.744999999999</v>
      </c>
      <c r="V59" s="11">
        <v>57362</v>
      </c>
      <c r="W59" s="10">
        <v>0</v>
      </c>
      <c r="X59" s="9">
        <f>'CO2 Injection'!I59*365</f>
        <v>17378.744999999999</v>
      </c>
      <c r="Y59" s="11">
        <v>57362</v>
      </c>
      <c r="Z59" s="10">
        <v>0</v>
      </c>
      <c r="AA59" s="9">
        <f>'CO2 Injection'!J59*365</f>
        <v>17378.744999999999</v>
      </c>
      <c r="AB59" s="11">
        <v>57362</v>
      </c>
      <c r="AC59" s="10">
        <v>0</v>
      </c>
      <c r="AD59" s="9">
        <f>'CO2 Injection'!K59*365</f>
        <v>17378.744999999999</v>
      </c>
      <c r="AE59" s="11">
        <v>57362</v>
      </c>
      <c r="AF59" s="10">
        <v>0</v>
      </c>
      <c r="AG59" s="9">
        <f>'CO2 Injection'!L59*365</f>
        <v>17378.744999999999</v>
      </c>
      <c r="AH59" s="11">
        <v>57362</v>
      </c>
      <c r="AI59" s="10">
        <v>0</v>
      </c>
      <c r="AJ59" s="9">
        <f>'CO2 Injection'!M59*365</f>
        <v>17378.744999999999</v>
      </c>
      <c r="AK59" s="11">
        <v>57362</v>
      </c>
      <c r="AL59" s="10">
        <v>0</v>
      </c>
      <c r="AM59" s="9">
        <f>'CO2 Injection'!N59*365</f>
        <v>17378.744999999999</v>
      </c>
      <c r="AN59" s="11">
        <v>57362</v>
      </c>
      <c r="AO59" s="10">
        <v>0</v>
      </c>
      <c r="AP59" s="9">
        <f>'CO2 Injection'!O59*365</f>
        <v>17378.744999999999</v>
      </c>
      <c r="AQ59" s="11">
        <v>57362</v>
      </c>
      <c r="AR59" s="10">
        <v>0</v>
      </c>
      <c r="AS59" s="9">
        <f>'CO2 Injection'!P59*365</f>
        <v>17378.744999999999</v>
      </c>
      <c r="AT59" s="11">
        <v>75197</v>
      </c>
      <c r="AU59" s="10">
        <v>51806</v>
      </c>
      <c r="AV59" s="9">
        <v>0</v>
      </c>
    </row>
    <row r="60" spans="3:48" x14ac:dyDescent="0.45">
      <c r="C60">
        <v>56</v>
      </c>
      <c r="D60" s="11">
        <v>57055</v>
      </c>
      <c r="E60" s="10">
        <v>0</v>
      </c>
      <c r="F60" s="9">
        <f>'CO2 Injection'!C60*365</f>
        <v>16876.87</v>
      </c>
      <c r="G60" s="11">
        <v>57055</v>
      </c>
      <c r="H60" s="10">
        <v>0</v>
      </c>
      <c r="I60" s="9">
        <f>'CO2 Injection'!D60*365</f>
        <v>16876.87</v>
      </c>
      <c r="J60" s="11">
        <v>57055</v>
      </c>
      <c r="K60" s="10">
        <v>0</v>
      </c>
      <c r="L60" s="9">
        <f>'CO2 Injection'!E60*365</f>
        <v>16876.87</v>
      </c>
      <c r="M60" s="11">
        <v>57055</v>
      </c>
      <c r="N60" s="10">
        <v>0</v>
      </c>
      <c r="O60" s="9">
        <f>'CO2 Injection'!F60*365</f>
        <v>16876.87</v>
      </c>
      <c r="P60" s="11">
        <v>57055</v>
      </c>
      <c r="Q60" s="10">
        <v>0</v>
      </c>
      <c r="R60" s="9">
        <f>'CO2 Injection'!G60*365</f>
        <v>16876.87</v>
      </c>
      <c r="S60" s="11">
        <v>57055</v>
      </c>
      <c r="T60" s="10">
        <v>0</v>
      </c>
      <c r="U60" s="9">
        <f>'CO2 Injection'!H60*365</f>
        <v>16876.87</v>
      </c>
      <c r="V60" s="11">
        <v>57055</v>
      </c>
      <c r="W60" s="10">
        <v>0</v>
      </c>
      <c r="X60" s="9">
        <f>'CO2 Injection'!I60*365</f>
        <v>16876.87</v>
      </c>
      <c r="Y60" s="11">
        <v>57055</v>
      </c>
      <c r="Z60" s="10">
        <v>0</v>
      </c>
      <c r="AA60" s="9">
        <f>'CO2 Injection'!J60*365</f>
        <v>16876.87</v>
      </c>
      <c r="AB60" s="11">
        <v>57055</v>
      </c>
      <c r="AC60" s="10">
        <v>0</v>
      </c>
      <c r="AD60" s="9">
        <f>'CO2 Injection'!K60*365</f>
        <v>16876.87</v>
      </c>
      <c r="AE60" s="11">
        <v>57055</v>
      </c>
      <c r="AF60" s="10">
        <v>0</v>
      </c>
      <c r="AG60" s="9">
        <f>'CO2 Injection'!L60*365</f>
        <v>16876.87</v>
      </c>
      <c r="AH60" s="11">
        <v>57055</v>
      </c>
      <c r="AI60" s="10">
        <v>0</v>
      </c>
      <c r="AJ60" s="9">
        <f>'CO2 Injection'!M60*365</f>
        <v>16876.87</v>
      </c>
      <c r="AK60" s="11">
        <v>57055</v>
      </c>
      <c r="AL60" s="10">
        <v>0</v>
      </c>
      <c r="AM60" s="9">
        <f>'CO2 Injection'!N60*365</f>
        <v>16876.87</v>
      </c>
      <c r="AN60" s="11">
        <v>57055</v>
      </c>
      <c r="AO60" s="10">
        <v>0</v>
      </c>
      <c r="AP60" s="9">
        <f>'CO2 Injection'!O60*365</f>
        <v>16876.87</v>
      </c>
      <c r="AQ60" s="11">
        <v>57055</v>
      </c>
      <c r="AR60" s="10">
        <v>0</v>
      </c>
      <c r="AS60" s="9">
        <f>'CO2 Injection'!P60*365</f>
        <v>16876.87</v>
      </c>
      <c r="AT60" s="11">
        <v>57055</v>
      </c>
      <c r="AU60" s="10">
        <v>0</v>
      </c>
      <c r="AV60" s="9">
        <f>'CO2 Injection'!Q60*365</f>
        <v>16876.87</v>
      </c>
    </row>
    <row r="61" spans="3:48" x14ac:dyDescent="0.45">
      <c r="C61">
        <v>57</v>
      </c>
      <c r="D61" s="11">
        <v>56793</v>
      </c>
      <c r="E61" s="10">
        <v>0</v>
      </c>
      <c r="F61" s="9">
        <f>'CO2 Injection'!C61*365</f>
        <v>16416.605</v>
      </c>
      <c r="G61" s="11">
        <v>56793</v>
      </c>
      <c r="H61" s="10">
        <v>0</v>
      </c>
      <c r="I61" s="9">
        <f>'CO2 Injection'!D61*365</f>
        <v>16416.605</v>
      </c>
      <c r="J61" s="11">
        <v>56793</v>
      </c>
      <c r="K61" s="10">
        <v>0</v>
      </c>
      <c r="L61" s="9">
        <f>'CO2 Injection'!E61*365</f>
        <v>16416.605</v>
      </c>
      <c r="M61" s="11">
        <v>56793</v>
      </c>
      <c r="N61" s="10">
        <v>0</v>
      </c>
      <c r="O61" s="9">
        <f>'CO2 Injection'!F61*365</f>
        <v>16416.605</v>
      </c>
      <c r="P61" s="11">
        <v>56793</v>
      </c>
      <c r="Q61" s="10">
        <v>0</v>
      </c>
      <c r="R61" s="9">
        <f>'CO2 Injection'!G61*365</f>
        <v>16416.605</v>
      </c>
      <c r="S61" s="11">
        <v>56793</v>
      </c>
      <c r="T61" s="10">
        <v>0</v>
      </c>
      <c r="U61" s="9">
        <f>'CO2 Injection'!H61*365</f>
        <v>16416.605</v>
      </c>
      <c r="V61" s="11">
        <v>56793</v>
      </c>
      <c r="W61" s="10">
        <v>0</v>
      </c>
      <c r="X61" s="9">
        <f>'CO2 Injection'!I61*365</f>
        <v>16416.605</v>
      </c>
      <c r="Y61" s="11">
        <v>56793</v>
      </c>
      <c r="Z61" s="10">
        <v>0</v>
      </c>
      <c r="AA61" s="9">
        <f>'CO2 Injection'!J61*365</f>
        <v>16416.605</v>
      </c>
      <c r="AB61" s="11">
        <v>56793</v>
      </c>
      <c r="AC61" s="10">
        <v>0</v>
      </c>
      <c r="AD61" s="9">
        <f>'CO2 Injection'!K61*365</f>
        <v>16416.605</v>
      </c>
      <c r="AE61" s="11">
        <v>56793</v>
      </c>
      <c r="AF61" s="10">
        <v>0</v>
      </c>
      <c r="AG61" s="9">
        <f>'CO2 Injection'!L61*365</f>
        <v>16416.605</v>
      </c>
      <c r="AH61" s="11">
        <v>56793</v>
      </c>
      <c r="AI61" s="10">
        <v>0</v>
      </c>
      <c r="AJ61" s="9">
        <f>'CO2 Injection'!M61*365</f>
        <v>16416.605</v>
      </c>
      <c r="AK61" s="11">
        <v>56793</v>
      </c>
      <c r="AL61" s="10">
        <v>0</v>
      </c>
      <c r="AM61" s="9">
        <f>'CO2 Injection'!N61*365</f>
        <v>16416.605</v>
      </c>
      <c r="AN61" s="11">
        <v>56793</v>
      </c>
      <c r="AO61" s="10">
        <v>0</v>
      </c>
      <c r="AP61" s="9">
        <f>'CO2 Injection'!O61*365</f>
        <v>16416.605</v>
      </c>
      <c r="AQ61" s="11">
        <v>56793</v>
      </c>
      <c r="AR61" s="10">
        <v>0</v>
      </c>
      <c r="AS61" s="9">
        <f>'CO2 Injection'!P61*365</f>
        <v>16416.605</v>
      </c>
      <c r="AT61" s="11">
        <v>56793</v>
      </c>
      <c r="AU61" s="10">
        <v>0</v>
      </c>
      <c r="AV61" s="9">
        <f>'CO2 Injection'!Q61*365</f>
        <v>16416.605</v>
      </c>
    </row>
    <row r="62" spans="3:48" x14ac:dyDescent="0.45">
      <c r="C62">
        <v>58</v>
      </c>
      <c r="D62" s="11">
        <v>57550</v>
      </c>
      <c r="E62" s="10">
        <v>0</v>
      </c>
      <c r="F62" s="9">
        <f>'CO2 Injection'!C62*365</f>
        <v>15984.445</v>
      </c>
      <c r="G62" s="11">
        <v>57550</v>
      </c>
      <c r="H62" s="10">
        <v>0</v>
      </c>
      <c r="I62" s="9">
        <f>'CO2 Injection'!D62*365</f>
        <v>15984.445</v>
      </c>
      <c r="J62" s="11">
        <v>57550</v>
      </c>
      <c r="K62" s="10">
        <v>0</v>
      </c>
      <c r="L62" s="9">
        <f>'CO2 Injection'!E62*365</f>
        <v>15984.445</v>
      </c>
      <c r="M62" s="11">
        <v>57550</v>
      </c>
      <c r="N62" s="10">
        <v>0</v>
      </c>
      <c r="O62" s="9">
        <f>'CO2 Injection'!F62*365</f>
        <v>15984.445</v>
      </c>
      <c r="P62" s="11">
        <v>57550</v>
      </c>
      <c r="Q62" s="10">
        <v>0</v>
      </c>
      <c r="R62" s="9">
        <f>'CO2 Injection'!G62*365</f>
        <v>15984.445</v>
      </c>
      <c r="S62" s="11">
        <v>57550</v>
      </c>
      <c r="T62" s="10">
        <v>0</v>
      </c>
      <c r="U62" s="9">
        <f>'CO2 Injection'!H62*365</f>
        <v>15984.445</v>
      </c>
      <c r="V62" s="11">
        <v>57550</v>
      </c>
      <c r="W62" s="10">
        <v>0</v>
      </c>
      <c r="X62" s="9">
        <f>'CO2 Injection'!I62*365</f>
        <v>15984.445</v>
      </c>
      <c r="Y62" s="11">
        <v>57550</v>
      </c>
      <c r="Z62" s="10">
        <v>0</v>
      </c>
      <c r="AA62" s="9">
        <f>'CO2 Injection'!J62*365</f>
        <v>15984.445</v>
      </c>
      <c r="AB62" s="11">
        <v>57550</v>
      </c>
      <c r="AC62" s="10">
        <v>0</v>
      </c>
      <c r="AD62" s="9">
        <f>'CO2 Injection'!K62*365</f>
        <v>15984.445</v>
      </c>
      <c r="AE62" s="11">
        <v>57550</v>
      </c>
      <c r="AF62" s="10">
        <v>0</v>
      </c>
      <c r="AG62" s="9">
        <f>'CO2 Injection'!L62*365</f>
        <v>15984.445</v>
      </c>
      <c r="AH62" s="11">
        <v>57550</v>
      </c>
      <c r="AI62" s="10">
        <v>0</v>
      </c>
      <c r="AJ62" s="9">
        <f>'CO2 Injection'!M62*365</f>
        <v>15984.445</v>
      </c>
      <c r="AK62" s="11">
        <v>57550</v>
      </c>
      <c r="AL62" s="10">
        <v>0</v>
      </c>
      <c r="AM62" s="9">
        <f>'CO2 Injection'!N62*365</f>
        <v>15984.445</v>
      </c>
      <c r="AN62" s="11">
        <v>57550</v>
      </c>
      <c r="AO62" s="10">
        <v>0</v>
      </c>
      <c r="AP62" s="9">
        <f>'CO2 Injection'!O62*365</f>
        <v>15984.445</v>
      </c>
      <c r="AQ62" s="11">
        <v>57550</v>
      </c>
      <c r="AR62" s="10">
        <v>0</v>
      </c>
      <c r="AS62" s="9">
        <f>'CO2 Injection'!P62*365</f>
        <v>15984.445</v>
      </c>
      <c r="AT62" s="11">
        <v>57550</v>
      </c>
      <c r="AU62" s="10">
        <v>0</v>
      </c>
      <c r="AV62" s="9">
        <f>'CO2 Injection'!Q62*365</f>
        <v>15984.445</v>
      </c>
    </row>
    <row r="63" spans="3:48" x14ac:dyDescent="0.45">
      <c r="C63">
        <v>59</v>
      </c>
      <c r="D63" s="11">
        <v>57428</v>
      </c>
      <c r="E63" s="10">
        <v>0</v>
      </c>
      <c r="F63" s="9">
        <f>'CO2 Injection'!C63*365</f>
        <v>15572.36</v>
      </c>
      <c r="G63" s="11">
        <v>57428</v>
      </c>
      <c r="H63" s="10">
        <v>0</v>
      </c>
      <c r="I63" s="9">
        <f>'CO2 Injection'!D63*365</f>
        <v>15572.36</v>
      </c>
      <c r="J63" s="11">
        <v>57428</v>
      </c>
      <c r="K63" s="10">
        <v>0</v>
      </c>
      <c r="L63" s="9">
        <f>'CO2 Injection'!E63*365</f>
        <v>15572.36</v>
      </c>
      <c r="M63" s="11">
        <v>57428</v>
      </c>
      <c r="N63" s="10">
        <v>0</v>
      </c>
      <c r="O63" s="9">
        <f>'CO2 Injection'!F63*365</f>
        <v>15572.36</v>
      </c>
      <c r="P63" s="11">
        <v>57428</v>
      </c>
      <c r="Q63" s="10">
        <v>0</v>
      </c>
      <c r="R63" s="9">
        <f>'CO2 Injection'!G63*365</f>
        <v>15572.36</v>
      </c>
      <c r="S63" s="11">
        <v>57428</v>
      </c>
      <c r="T63" s="10">
        <v>0</v>
      </c>
      <c r="U63" s="9">
        <f>'CO2 Injection'!H63*365</f>
        <v>15572.36</v>
      </c>
      <c r="V63" s="11">
        <v>57428</v>
      </c>
      <c r="W63" s="10">
        <v>0</v>
      </c>
      <c r="X63" s="9">
        <f>'CO2 Injection'!I63*365</f>
        <v>15572.36</v>
      </c>
      <c r="Y63" s="11">
        <v>57428</v>
      </c>
      <c r="Z63" s="10">
        <v>0</v>
      </c>
      <c r="AA63" s="9">
        <f>'CO2 Injection'!J63*365</f>
        <v>15572.36</v>
      </c>
      <c r="AB63" s="11">
        <v>57428</v>
      </c>
      <c r="AC63" s="10">
        <v>0</v>
      </c>
      <c r="AD63" s="9">
        <f>'CO2 Injection'!K63*365</f>
        <v>15572.36</v>
      </c>
      <c r="AE63" s="11">
        <v>57428</v>
      </c>
      <c r="AF63" s="10">
        <v>0</v>
      </c>
      <c r="AG63" s="9">
        <f>'CO2 Injection'!L63*365</f>
        <v>15572.36</v>
      </c>
      <c r="AH63" s="11">
        <v>57428</v>
      </c>
      <c r="AI63" s="10">
        <v>0</v>
      </c>
      <c r="AJ63" s="9">
        <f>'CO2 Injection'!M63*365</f>
        <v>15572.36</v>
      </c>
      <c r="AK63" s="11">
        <v>57428</v>
      </c>
      <c r="AL63" s="10">
        <v>0</v>
      </c>
      <c r="AM63" s="9">
        <f>'CO2 Injection'!N63*365</f>
        <v>15572.36</v>
      </c>
      <c r="AN63" s="11">
        <v>57428</v>
      </c>
      <c r="AO63" s="10">
        <v>0</v>
      </c>
      <c r="AP63" s="9">
        <f>'CO2 Injection'!O63*365</f>
        <v>15572.36</v>
      </c>
      <c r="AQ63" s="11">
        <v>57428</v>
      </c>
      <c r="AR63" s="10">
        <v>0</v>
      </c>
      <c r="AS63" s="9">
        <f>'CO2 Injection'!P63*365</f>
        <v>15572.36</v>
      </c>
      <c r="AT63" s="11">
        <v>57428</v>
      </c>
      <c r="AU63" s="10">
        <v>0</v>
      </c>
      <c r="AV63" s="9">
        <f>'CO2 Injection'!Q63*365</f>
        <v>15572.36</v>
      </c>
    </row>
    <row r="64" spans="3:48" x14ac:dyDescent="0.45">
      <c r="C64">
        <v>60</v>
      </c>
      <c r="D64" s="11">
        <v>57330</v>
      </c>
      <c r="E64" s="10">
        <v>0</v>
      </c>
      <c r="F64" s="9">
        <f>'CO2 Injection'!C64*365</f>
        <v>15175.970000000001</v>
      </c>
      <c r="G64" s="11">
        <v>57330</v>
      </c>
      <c r="H64" s="10">
        <v>0</v>
      </c>
      <c r="I64" s="9">
        <f>'CO2 Injection'!D64*365</f>
        <v>15175.970000000001</v>
      </c>
      <c r="J64" s="11">
        <v>57330</v>
      </c>
      <c r="K64" s="10">
        <v>0</v>
      </c>
      <c r="L64" s="9">
        <f>'CO2 Injection'!E64*365</f>
        <v>15175.970000000001</v>
      </c>
      <c r="M64" s="11">
        <v>57330</v>
      </c>
      <c r="N64" s="10">
        <v>0</v>
      </c>
      <c r="O64" s="9">
        <f>'CO2 Injection'!F64*365</f>
        <v>15175.970000000001</v>
      </c>
      <c r="P64" s="11">
        <v>57330</v>
      </c>
      <c r="Q64" s="10">
        <v>0</v>
      </c>
      <c r="R64" s="9">
        <f>'CO2 Injection'!G64*365</f>
        <v>15175.970000000001</v>
      </c>
      <c r="S64" s="11">
        <v>57330</v>
      </c>
      <c r="T64" s="10">
        <v>0</v>
      </c>
      <c r="U64" s="9">
        <f>'CO2 Injection'!H64*365</f>
        <v>15175.970000000001</v>
      </c>
      <c r="V64" s="11">
        <v>57330</v>
      </c>
      <c r="W64" s="10">
        <v>0</v>
      </c>
      <c r="X64" s="9">
        <f>'CO2 Injection'!I64*365</f>
        <v>15175.970000000001</v>
      </c>
      <c r="Y64" s="11">
        <v>57330</v>
      </c>
      <c r="Z64" s="10">
        <v>0</v>
      </c>
      <c r="AA64" s="9">
        <f>'CO2 Injection'!J64*365</f>
        <v>15175.970000000001</v>
      </c>
      <c r="AB64" s="11">
        <v>57330</v>
      </c>
      <c r="AC64" s="10">
        <v>0</v>
      </c>
      <c r="AD64" s="9">
        <f>'CO2 Injection'!K64*365</f>
        <v>15175.970000000001</v>
      </c>
      <c r="AE64" s="11">
        <v>57330</v>
      </c>
      <c r="AF64" s="10">
        <v>0</v>
      </c>
      <c r="AG64" s="9">
        <f>'CO2 Injection'!L64*365</f>
        <v>15175.970000000001</v>
      </c>
      <c r="AH64" s="11">
        <v>57330</v>
      </c>
      <c r="AI64" s="10">
        <v>0</v>
      </c>
      <c r="AJ64" s="9">
        <f>'CO2 Injection'!M64*365</f>
        <v>15175.970000000001</v>
      </c>
      <c r="AK64" s="11">
        <v>57330</v>
      </c>
      <c r="AL64" s="10">
        <v>0</v>
      </c>
      <c r="AM64" s="9">
        <f>'CO2 Injection'!N64*365</f>
        <v>15175.970000000001</v>
      </c>
      <c r="AN64" s="11">
        <v>57330</v>
      </c>
      <c r="AO64" s="10">
        <v>0</v>
      </c>
      <c r="AP64" s="9">
        <f>'CO2 Injection'!O64*365</f>
        <v>15175.970000000001</v>
      </c>
      <c r="AQ64" s="11">
        <v>57330</v>
      </c>
      <c r="AR64" s="10">
        <v>0</v>
      </c>
      <c r="AS64" s="9">
        <f>'CO2 Injection'!P64*365</f>
        <v>15175.970000000001</v>
      </c>
      <c r="AT64" s="11">
        <v>57330</v>
      </c>
      <c r="AU64" s="10">
        <v>0</v>
      </c>
      <c r="AV64" s="9">
        <f>'CO2 Injection'!Q64*365</f>
        <v>15175.970000000001</v>
      </c>
    </row>
    <row r="65" spans="3:48" x14ac:dyDescent="0.45">
      <c r="C65">
        <v>61</v>
      </c>
      <c r="D65" s="11">
        <v>57245</v>
      </c>
      <c r="E65" s="10">
        <v>0</v>
      </c>
      <c r="F65" s="9">
        <f>'CO2 Injection'!C65*365</f>
        <v>14793.085000000001</v>
      </c>
      <c r="G65" s="11">
        <v>57245</v>
      </c>
      <c r="H65" s="10">
        <v>0</v>
      </c>
      <c r="I65" s="9">
        <f>'CO2 Injection'!D65*365</f>
        <v>14793.085000000001</v>
      </c>
      <c r="J65" s="11">
        <v>57245</v>
      </c>
      <c r="K65" s="10">
        <v>0</v>
      </c>
      <c r="L65" s="9">
        <f>'CO2 Injection'!E65*365</f>
        <v>14793.085000000001</v>
      </c>
      <c r="M65" s="11">
        <v>57245</v>
      </c>
      <c r="N65" s="10">
        <v>0</v>
      </c>
      <c r="O65" s="9">
        <f>'CO2 Injection'!F65*365</f>
        <v>14793.085000000001</v>
      </c>
      <c r="P65" s="11">
        <v>57245</v>
      </c>
      <c r="Q65" s="10">
        <v>0</v>
      </c>
      <c r="R65" s="9">
        <f>'CO2 Injection'!G65*365</f>
        <v>14793.085000000001</v>
      </c>
      <c r="S65" s="11">
        <v>57245</v>
      </c>
      <c r="T65" s="10">
        <v>0</v>
      </c>
      <c r="U65" s="9">
        <f>'CO2 Injection'!H65*365</f>
        <v>14793.085000000001</v>
      </c>
      <c r="V65" s="11">
        <v>57245</v>
      </c>
      <c r="W65" s="10">
        <v>0</v>
      </c>
      <c r="X65" s="9">
        <f>'CO2 Injection'!I65*365</f>
        <v>14793.085000000001</v>
      </c>
      <c r="Y65" s="11">
        <v>57245</v>
      </c>
      <c r="Z65" s="10">
        <v>0</v>
      </c>
      <c r="AA65" s="9">
        <f>'CO2 Injection'!J65*365</f>
        <v>14793.085000000001</v>
      </c>
      <c r="AB65" s="11">
        <v>57245</v>
      </c>
      <c r="AC65" s="10">
        <v>0</v>
      </c>
      <c r="AD65" s="9">
        <f>'CO2 Injection'!K65*365</f>
        <v>14793.085000000001</v>
      </c>
      <c r="AE65" s="11">
        <v>57245</v>
      </c>
      <c r="AF65" s="10">
        <v>0</v>
      </c>
      <c r="AG65" s="9">
        <f>'CO2 Injection'!L65*365</f>
        <v>14793.085000000001</v>
      </c>
      <c r="AH65" s="11">
        <v>57245</v>
      </c>
      <c r="AI65" s="10">
        <v>0</v>
      </c>
      <c r="AJ65" s="9">
        <f>'CO2 Injection'!M65*365</f>
        <v>14793.085000000001</v>
      </c>
      <c r="AK65" s="11">
        <v>57245</v>
      </c>
      <c r="AL65" s="10">
        <v>0</v>
      </c>
      <c r="AM65" s="9">
        <f>'CO2 Injection'!N65*365</f>
        <v>14793.085000000001</v>
      </c>
      <c r="AN65" s="11">
        <v>57245</v>
      </c>
      <c r="AO65" s="10">
        <v>0</v>
      </c>
      <c r="AP65" s="9">
        <f>'CO2 Injection'!O65*365</f>
        <v>14793.085000000001</v>
      </c>
      <c r="AQ65" s="11">
        <v>57245</v>
      </c>
      <c r="AR65" s="10">
        <v>0</v>
      </c>
      <c r="AS65" s="9">
        <f>'CO2 Injection'!P65*365</f>
        <v>14793.085000000001</v>
      </c>
      <c r="AT65" s="11">
        <v>57245</v>
      </c>
      <c r="AU65" s="10">
        <v>0</v>
      </c>
      <c r="AV65" s="9">
        <f>'CO2 Injection'!Q65*365</f>
        <v>14793.085000000001</v>
      </c>
    </row>
    <row r="66" spans="3:48" x14ac:dyDescent="0.45">
      <c r="C66">
        <v>62</v>
      </c>
      <c r="D66" s="11">
        <v>57164</v>
      </c>
      <c r="E66" s="10">
        <v>0</v>
      </c>
      <c r="F66" s="9">
        <f>'CO2 Injection'!C66*365</f>
        <v>14421.880000000001</v>
      </c>
      <c r="G66" s="11">
        <v>57164</v>
      </c>
      <c r="H66" s="10">
        <v>0</v>
      </c>
      <c r="I66" s="9">
        <f>'CO2 Injection'!D66*365</f>
        <v>14421.880000000001</v>
      </c>
      <c r="J66" s="11">
        <v>57164</v>
      </c>
      <c r="K66" s="10">
        <v>0</v>
      </c>
      <c r="L66" s="9">
        <f>'CO2 Injection'!E66*365</f>
        <v>14421.880000000001</v>
      </c>
      <c r="M66" s="11">
        <v>57164</v>
      </c>
      <c r="N66" s="10">
        <v>0</v>
      </c>
      <c r="O66" s="9">
        <f>'CO2 Injection'!F66*365</f>
        <v>14421.880000000001</v>
      </c>
      <c r="P66" s="11">
        <v>57164</v>
      </c>
      <c r="Q66" s="10">
        <v>0</v>
      </c>
      <c r="R66" s="9">
        <f>'CO2 Injection'!G66*365</f>
        <v>14421.880000000001</v>
      </c>
      <c r="S66" s="11">
        <v>57164</v>
      </c>
      <c r="T66" s="10">
        <v>0</v>
      </c>
      <c r="U66" s="9">
        <f>'CO2 Injection'!H66*365</f>
        <v>14421.880000000001</v>
      </c>
      <c r="V66" s="11">
        <v>57164</v>
      </c>
      <c r="W66" s="10">
        <v>0</v>
      </c>
      <c r="X66" s="9">
        <f>'CO2 Injection'!I66*365</f>
        <v>14421.880000000001</v>
      </c>
      <c r="Y66" s="11">
        <v>57164</v>
      </c>
      <c r="Z66" s="10">
        <v>0</v>
      </c>
      <c r="AA66" s="9">
        <f>'CO2 Injection'!J66*365</f>
        <v>14421.880000000001</v>
      </c>
      <c r="AB66" s="11">
        <v>57164</v>
      </c>
      <c r="AC66" s="10">
        <v>0</v>
      </c>
      <c r="AD66" s="9">
        <f>'CO2 Injection'!K66*365</f>
        <v>14421.880000000001</v>
      </c>
      <c r="AE66" s="11">
        <v>57164</v>
      </c>
      <c r="AF66" s="10">
        <v>0</v>
      </c>
      <c r="AG66" s="9">
        <f>'CO2 Injection'!L66*365</f>
        <v>14421.880000000001</v>
      </c>
      <c r="AH66" s="11">
        <v>57164</v>
      </c>
      <c r="AI66" s="10">
        <v>0</v>
      </c>
      <c r="AJ66" s="9">
        <f>'CO2 Injection'!M66*365</f>
        <v>14421.880000000001</v>
      </c>
      <c r="AK66" s="11">
        <v>57164</v>
      </c>
      <c r="AL66" s="10">
        <v>0</v>
      </c>
      <c r="AM66" s="9">
        <f>'CO2 Injection'!N66*365</f>
        <v>14421.880000000001</v>
      </c>
      <c r="AN66" s="11">
        <v>57164</v>
      </c>
      <c r="AO66" s="10">
        <v>0</v>
      </c>
      <c r="AP66" s="9">
        <f>'CO2 Injection'!O66*365</f>
        <v>14421.880000000001</v>
      </c>
      <c r="AQ66" s="11">
        <v>57164</v>
      </c>
      <c r="AR66" s="10">
        <v>0</v>
      </c>
      <c r="AS66" s="9">
        <f>'CO2 Injection'!P66*365</f>
        <v>14421.880000000001</v>
      </c>
      <c r="AT66" s="11">
        <v>57164</v>
      </c>
      <c r="AU66" s="10">
        <v>0</v>
      </c>
      <c r="AV66" s="9">
        <f>'CO2 Injection'!Q66*365</f>
        <v>14421.880000000001</v>
      </c>
    </row>
    <row r="67" spans="3:48" x14ac:dyDescent="0.45">
      <c r="C67">
        <v>63</v>
      </c>
      <c r="D67" s="11">
        <v>58449</v>
      </c>
      <c r="E67" s="10">
        <v>0</v>
      </c>
      <c r="F67" s="9">
        <f>'CO2 Injection'!C67*365</f>
        <v>14061.990000000002</v>
      </c>
      <c r="G67" s="11">
        <v>58449</v>
      </c>
      <c r="H67" s="10">
        <v>0</v>
      </c>
      <c r="I67" s="9">
        <f>'CO2 Injection'!D67*365</f>
        <v>14061.990000000002</v>
      </c>
      <c r="J67" s="11">
        <v>58449</v>
      </c>
      <c r="K67" s="10">
        <v>0</v>
      </c>
      <c r="L67" s="9">
        <f>'CO2 Injection'!E67*365</f>
        <v>14061.990000000002</v>
      </c>
      <c r="M67" s="11">
        <v>58449</v>
      </c>
      <c r="N67" s="10">
        <v>0</v>
      </c>
      <c r="O67" s="9">
        <f>'CO2 Injection'!F67*365</f>
        <v>14061.990000000002</v>
      </c>
      <c r="P67" s="11">
        <v>58449</v>
      </c>
      <c r="Q67" s="10">
        <v>0</v>
      </c>
      <c r="R67" s="9">
        <f>'CO2 Injection'!G67*365</f>
        <v>14061.990000000002</v>
      </c>
      <c r="S67" s="11">
        <v>58449</v>
      </c>
      <c r="T67" s="10">
        <v>0</v>
      </c>
      <c r="U67" s="9">
        <f>'CO2 Injection'!H67*365</f>
        <v>14061.990000000002</v>
      </c>
      <c r="V67" s="11">
        <v>58449</v>
      </c>
      <c r="W67" s="10">
        <v>0</v>
      </c>
      <c r="X67" s="9">
        <f>'CO2 Injection'!I67*365</f>
        <v>14061.990000000002</v>
      </c>
      <c r="Y67" s="11">
        <v>58449</v>
      </c>
      <c r="Z67" s="10">
        <v>0</v>
      </c>
      <c r="AA67" s="9">
        <f>'CO2 Injection'!J67*365</f>
        <v>14061.990000000002</v>
      </c>
      <c r="AB67" s="11">
        <v>58449</v>
      </c>
      <c r="AC67" s="10">
        <v>0</v>
      </c>
      <c r="AD67" s="9">
        <f>'CO2 Injection'!K67*365</f>
        <v>14061.990000000002</v>
      </c>
      <c r="AE67" s="11">
        <v>58449</v>
      </c>
      <c r="AF67" s="10">
        <v>0</v>
      </c>
      <c r="AG67" s="9">
        <f>'CO2 Injection'!L67*365</f>
        <v>14061.990000000002</v>
      </c>
      <c r="AH67" s="11">
        <v>58449</v>
      </c>
      <c r="AI67" s="10">
        <v>0</v>
      </c>
      <c r="AJ67" s="9">
        <f>'CO2 Injection'!M67*365</f>
        <v>14061.990000000002</v>
      </c>
      <c r="AK67" s="11">
        <v>58449</v>
      </c>
      <c r="AL67" s="10">
        <v>0</v>
      </c>
      <c r="AM67" s="9">
        <f>'CO2 Injection'!N67*365</f>
        <v>14061.990000000002</v>
      </c>
      <c r="AN67" s="11">
        <v>58449</v>
      </c>
      <c r="AO67" s="10">
        <v>0</v>
      </c>
      <c r="AP67" s="9">
        <f>'CO2 Injection'!O67*365</f>
        <v>14061.990000000002</v>
      </c>
      <c r="AQ67" s="11">
        <v>58449</v>
      </c>
      <c r="AR67" s="10">
        <v>0</v>
      </c>
      <c r="AS67" s="9">
        <f>'CO2 Injection'!P67*365</f>
        <v>14061.990000000002</v>
      </c>
      <c r="AT67" s="11">
        <v>58449</v>
      </c>
      <c r="AU67" s="10">
        <v>0</v>
      </c>
      <c r="AV67" s="9">
        <f>'CO2 Injection'!Q67*365</f>
        <v>14061.990000000002</v>
      </c>
    </row>
    <row r="68" spans="3:48" x14ac:dyDescent="0.45">
      <c r="C68">
        <v>64</v>
      </c>
      <c r="D68" s="11">
        <v>58465</v>
      </c>
      <c r="E68" s="10">
        <v>0</v>
      </c>
      <c r="F68" s="9">
        <f>'CO2 Injection'!C68*365</f>
        <v>13712.32</v>
      </c>
      <c r="G68" s="11">
        <v>58465</v>
      </c>
      <c r="H68" s="10">
        <v>0</v>
      </c>
      <c r="I68" s="9">
        <f>'CO2 Injection'!D68*365</f>
        <v>13712.32</v>
      </c>
      <c r="J68" s="11">
        <v>58465</v>
      </c>
      <c r="K68" s="10">
        <v>0</v>
      </c>
      <c r="L68" s="9">
        <f>'CO2 Injection'!E68*365</f>
        <v>13712.32</v>
      </c>
      <c r="M68" s="11">
        <v>58465</v>
      </c>
      <c r="N68" s="10">
        <v>0</v>
      </c>
      <c r="O68" s="9">
        <f>'CO2 Injection'!F68*365</f>
        <v>13712.32</v>
      </c>
      <c r="P68" s="11">
        <v>58465</v>
      </c>
      <c r="Q68" s="10">
        <v>0</v>
      </c>
      <c r="R68" s="9">
        <f>'CO2 Injection'!G68*365</f>
        <v>13712.32</v>
      </c>
      <c r="S68" s="11">
        <v>58465</v>
      </c>
      <c r="T68" s="10">
        <v>0</v>
      </c>
      <c r="U68" s="9">
        <f>'CO2 Injection'!H68*365</f>
        <v>13712.32</v>
      </c>
      <c r="V68" s="11">
        <v>58465</v>
      </c>
      <c r="W68" s="10">
        <v>0</v>
      </c>
      <c r="X68" s="9">
        <f>'CO2 Injection'!I68*365</f>
        <v>13712.32</v>
      </c>
      <c r="Y68" s="11">
        <v>58465</v>
      </c>
      <c r="Z68" s="10">
        <v>0</v>
      </c>
      <c r="AA68" s="9">
        <f>'CO2 Injection'!J68*365</f>
        <v>13712.32</v>
      </c>
      <c r="AB68" s="11">
        <v>58465</v>
      </c>
      <c r="AC68" s="10">
        <v>0</v>
      </c>
      <c r="AD68" s="9">
        <f>'CO2 Injection'!K68*365</f>
        <v>13712.32</v>
      </c>
      <c r="AE68" s="11">
        <v>58465</v>
      </c>
      <c r="AF68" s="10">
        <v>0</v>
      </c>
      <c r="AG68" s="9">
        <f>'CO2 Injection'!L68*365</f>
        <v>13712.32</v>
      </c>
      <c r="AH68" s="11">
        <v>58465</v>
      </c>
      <c r="AI68" s="10">
        <v>0</v>
      </c>
      <c r="AJ68" s="9">
        <f>'CO2 Injection'!M68*365</f>
        <v>13712.32</v>
      </c>
      <c r="AK68" s="11">
        <v>58465</v>
      </c>
      <c r="AL68" s="10">
        <v>0</v>
      </c>
      <c r="AM68" s="9">
        <f>'CO2 Injection'!N68*365</f>
        <v>13712.32</v>
      </c>
      <c r="AN68" s="11">
        <v>58465</v>
      </c>
      <c r="AO68" s="10">
        <v>0</v>
      </c>
      <c r="AP68" s="9">
        <f>'CO2 Injection'!O68*365</f>
        <v>13712.32</v>
      </c>
      <c r="AQ68" s="11">
        <v>58465</v>
      </c>
      <c r="AR68" s="10">
        <v>0</v>
      </c>
      <c r="AS68" s="9">
        <f>'CO2 Injection'!P68*365</f>
        <v>13712.32</v>
      </c>
      <c r="AT68" s="11">
        <v>58465</v>
      </c>
      <c r="AU68" s="10">
        <v>0</v>
      </c>
      <c r="AV68" s="9">
        <f>'CO2 Injection'!Q68*365</f>
        <v>13712.32</v>
      </c>
    </row>
    <row r="69" spans="3:48" x14ac:dyDescent="0.45">
      <c r="C69">
        <v>65</v>
      </c>
      <c r="D69" s="11">
        <v>58465</v>
      </c>
      <c r="E69" s="10">
        <v>0</v>
      </c>
      <c r="F69" s="9">
        <f>'CO2 Injection'!C69*365</f>
        <v>13372.869999999999</v>
      </c>
      <c r="G69" s="11">
        <v>58465</v>
      </c>
      <c r="H69" s="10">
        <v>0</v>
      </c>
      <c r="I69" s="9">
        <f>'CO2 Injection'!D69*365</f>
        <v>13372.869999999999</v>
      </c>
      <c r="J69" s="11">
        <v>58465</v>
      </c>
      <c r="K69" s="10">
        <v>0</v>
      </c>
      <c r="L69" s="9">
        <f>'CO2 Injection'!E69*365</f>
        <v>13372.869999999999</v>
      </c>
      <c r="M69" s="11">
        <v>58465</v>
      </c>
      <c r="N69" s="10">
        <v>0</v>
      </c>
      <c r="O69" s="9">
        <f>'CO2 Injection'!F69*365</f>
        <v>13372.869999999999</v>
      </c>
      <c r="P69" s="11">
        <v>58465</v>
      </c>
      <c r="Q69" s="10">
        <v>0</v>
      </c>
      <c r="R69" s="9">
        <f>'CO2 Injection'!G69*365</f>
        <v>13372.869999999999</v>
      </c>
      <c r="S69" s="11">
        <v>58465</v>
      </c>
      <c r="T69" s="10">
        <v>0</v>
      </c>
      <c r="U69" s="9">
        <f>'CO2 Injection'!H69*365</f>
        <v>13372.869999999999</v>
      </c>
      <c r="V69" s="11">
        <v>58465</v>
      </c>
      <c r="W69" s="10">
        <v>0</v>
      </c>
      <c r="X69" s="9">
        <f>'CO2 Injection'!I69*365</f>
        <v>13372.869999999999</v>
      </c>
      <c r="Y69" s="11">
        <v>58465</v>
      </c>
      <c r="Z69" s="10">
        <v>0</v>
      </c>
      <c r="AA69" s="9">
        <f>'CO2 Injection'!J69*365</f>
        <v>13372.869999999999</v>
      </c>
      <c r="AB69" s="11">
        <v>58465</v>
      </c>
      <c r="AC69" s="10">
        <v>0</v>
      </c>
      <c r="AD69" s="9">
        <f>'CO2 Injection'!K69*365</f>
        <v>13372.869999999999</v>
      </c>
      <c r="AE69" s="11">
        <v>58465</v>
      </c>
      <c r="AF69" s="10">
        <v>0</v>
      </c>
      <c r="AG69" s="9">
        <f>'CO2 Injection'!L69*365</f>
        <v>13372.869999999999</v>
      </c>
      <c r="AH69" s="11">
        <v>58465</v>
      </c>
      <c r="AI69" s="10">
        <v>0</v>
      </c>
      <c r="AJ69" s="9">
        <f>'CO2 Injection'!M69*365</f>
        <v>13372.869999999999</v>
      </c>
      <c r="AK69" s="11">
        <v>58465</v>
      </c>
      <c r="AL69" s="10">
        <v>0</v>
      </c>
      <c r="AM69" s="9">
        <f>'CO2 Injection'!N69*365</f>
        <v>13372.869999999999</v>
      </c>
      <c r="AN69" s="11">
        <v>58465</v>
      </c>
      <c r="AO69" s="10">
        <v>0</v>
      </c>
      <c r="AP69" s="9">
        <f>'CO2 Injection'!O69*365</f>
        <v>13372.869999999999</v>
      </c>
      <c r="AQ69" s="11">
        <v>58465</v>
      </c>
      <c r="AR69" s="10">
        <v>0</v>
      </c>
      <c r="AS69" s="9">
        <f>'CO2 Injection'!P69*365</f>
        <v>13372.869999999999</v>
      </c>
      <c r="AT69" s="11">
        <v>58465</v>
      </c>
      <c r="AU69" s="10">
        <v>0</v>
      </c>
      <c r="AV69" s="9">
        <f>'CO2 Injection'!Q69*365</f>
        <v>13372.869999999999</v>
      </c>
    </row>
    <row r="70" spans="3:48" x14ac:dyDescent="0.45">
      <c r="C70">
        <v>66</v>
      </c>
      <c r="D70" s="11">
        <v>58437</v>
      </c>
      <c r="E70" s="10">
        <v>0</v>
      </c>
      <c r="F70" s="9">
        <f>'CO2 Injection'!C70*365</f>
        <v>13042.91</v>
      </c>
      <c r="G70" s="11">
        <v>58437</v>
      </c>
      <c r="H70" s="10">
        <v>0</v>
      </c>
      <c r="I70" s="9">
        <f>'CO2 Injection'!D70*365</f>
        <v>13042.91</v>
      </c>
      <c r="J70" s="11">
        <v>58437</v>
      </c>
      <c r="K70" s="10">
        <v>0</v>
      </c>
      <c r="L70" s="9">
        <f>'CO2 Injection'!E70*365</f>
        <v>13042.91</v>
      </c>
      <c r="M70" s="11">
        <v>58437</v>
      </c>
      <c r="N70" s="10">
        <v>0</v>
      </c>
      <c r="O70" s="9">
        <f>'CO2 Injection'!F70*365</f>
        <v>13042.91</v>
      </c>
      <c r="P70" s="11">
        <v>58437</v>
      </c>
      <c r="Q70" s="10">
        <v>0</v>
      </c>
      <c r="R70" s="9">
        <f>'CO2 Injection'!G70*365</f>
        <v>13042.91</v>
      </c>
      <c r="S70" s="11">
        <v>58437</v>
      </c>
      <c r="T70" s="10">
        <v>0</v>
      </c>
      <c r="U70" s="9">
        <f>'CO2 Injection'!H70*365</f>
        <v>13042.91</v>
      </c>
      <c r="V70" s="11">
        <v>58437</v>
      </c>
      <c r="W70" s="10">
        <v>0</v>
      </c>
      <c r="X70" s="9">
        <f>'CO2 Injection'!I70*365</f>
        <v>13042.91</v>
      </c>
      <c r="Y70" s="11">
        <v>58437</v>
      </c>
      <c r="Z70" s="10">
        <v>0</v>
      </c>
      <c r="AA70" s="9">
        <f>'CO2 Injection'!J70*365</f>
        <v>13042.91</v>
      </c>
      <c r="AB70" s="11">
        <v>58437</v>
      </c>
      <c r="AC70" s="10">
        <v>0</v>
      </c>
      <c r="AD70" s="9">
        <f>'CO2 Injection'!K70*365</f>
        <v>13042.91</v>
      </c>
      <c r="AE70" s="11">
        <v>58437</v>
      </c>
      <c r="AF70" s="10">
        <v>0</v>
      </c>
      <c r="AG70" s="9">
        <f>'CO2 Injection'!L70*365</f>
        <v>13042.91</v>
      </c>
      <c r="AH70" s="11">
        <v>58437</v>
      </c>
      <c r="AI70" s="10">
        <v>0</v>
      </c>
      <c r="AJ70" s="9">
        <f>'CO2 Injection'!M70*365</f>
        <v>13042.91</v>
      </c>
      <c r="AK70" s="11">
        <v>58437</v>
      </c>
      <c r="AL70" s="10">
        <v>0</v>
      </c>
      <c r="AM70" s="9">
        <f>'CO2 Injection'!N70*365</f>
        <v>13042.91</v>
      </c>
      <c r="AN70" s="11">
        <v>58437</v>
      </c>
      <c r="AO70" s="10">
        <v>0</v>
      </c>
      <c r="AP70" s="9">
        <f>'CO2 Injection'!O70*365</f>
        <v>13042.91</v>
      </c>
      <c r="AQ70" s="11">
        <v>58437</v>
      </c>
      <c r="AR70" s="10">
        <v>0</v>
      </c>
      <c r="AS70" s="9">
        <f>'CO2 Injection'!P70*365</f>
        <v>13042.91</v>
      </c>
      <c r="AT70" s="11">
        <v>58437</v>
      </c>
      <c r="AU70" s="10">
        <v>0</v>
      </c>
      <c r="AV70" s="9">
        <f>'CO2 Injection'!Q70*365</f>
        <v>13042.91</v>
      </c>
    </row>
    <row r="71" spans="3:48" x14ac:dyDescent="0.45">
      <c r="C71">
        <v>67</v>
      </c>
      <c r="D71" s="11">
        <v>58368</v>
      </c>
      <c r="E71" s="10">
        <v>0</v>
      </c>
      <c r="F71" s="9">
        <f>'CO2 Injection'!C71*365</f>
        <v>12722.44</v>
      </c>
      <c r="G71" s="11">
        <v>58368</v>
      </c>
      <c r="H71" s="10">
        <v>0</v>
      </c>
      <c r="I71" s="9">
        <f>'CO2 Injection'!D71*365</f>
        <v>12722.44</v>
      </c>
      <c r="J71" s="11">
        <v>58368</v>
      </c>
      <c r="K71" s="10">
        <v>0</v>
      </c>
      <c r="L71" s="9">
        <f>'CO2 Injection'!E71*365</f>
        <v>12722.44</v>
      </c>
      <c r="M71" s="11">
        <v>58368</v>
      </c>
      <c r="N71" s="10">
        <v>0</v>
      </c>
      <c r="O71" s="9">
        <f>'CO2 Injection'!F71*365</f>
        <v>12722.44</v>
      </c>
      <c r="P71" s="11">
        <v>58368</v>
      </c>
      <c r="Q71" s="10">
        <v>0</v>
      </c>
      <c r="R71" s="9">
        <f>'CO2 Injection'!G71*365</f>
        <v>12722.44</v>
      </c>
      <c r="S71" s="11">
        <v>58368</v>
      </c>
      <c r="T71" s="10">
        <v>0</v>
      </c>
      <c r="U71" s="9">
        <f>'CO2 Injection'!H71*365</f>
        <v>12722.44</v>
      </c>
      <c r="V71" s="11">
        <v>58368</v>
      </c>
      <c r="W71" s="10">
        <v>0</v>
      </c>
      <c r="X71" s="9">
        <f>'CO2 Injection'!I71*365</f>
        <v>12722.44</v>
      </c>
      <c r="Y71" s="11">
        <v>58368</v>
      </c>
      <c r="Z71" s="10">
        <v>0</v>
      </c>
      <c r="AA71" s="9">
        <f>'CO2 Injection'!J71*365</f>
        <v>12722.44</v>
      </c>
      <c r="AB71" s="11">
        <v>58368</v>
      </c>
      <c r="AC71" s="10">
        <v>0</v>
      </c>
      <c r="AD71" s="9">
        <f>'CO2 Injection'!K71*365</f>
        <v>12722.44</v>
      </c>
      <c r="AE71" s="11">
        <v>58368</v>
      </c>
      <c r="AF71" s="10">
        <v>0</v>
      </c>
      <c r="AG71" s="9">
        <f>'CO2 Injection'!L71*365</f>
        <v>12722.44</v>
      </c>
      <c r="AH71" s="11">
        <v>58368</v>
      </c>
      <c r="AI71" s="10">
        <v>0</v>
      </c>
      <c r="AJ71" s="9">
        <f>'CO2 Injection'!M71*365</f>
        <v>12722.44</v>
      </c>
      <c r="AK71" s="11">
        <v>58368</v>
      </c>
      <c r="AL71" s="10">
        <v>0</v>
      </c>
      <c r="AM71" s="9">
        <f>'CO2 Injection'!N71*365</f>
        <v>12722.44</v>
      </c>
      <c r="AN71" s="11">
        <v>58368</v>
      </c>
      <c r="AO71" s="10">
        <v>0</v>
      </c>
      <c r="AP71" s="9">
        <f>'CO2 Injection'!O71*365</f>
        <v>12722.44</v>
      </c>
      <c r="AQ71" s="11">
        <v>58368</v>
      </c>
      <c r="AR71" s="10">
        <v>0</v>
      </c>
      <c r="AS71" s="9">
        <f>'CO2 Injection'!P71*365</f>
        <v>12722.44</v>
      </c>
      <c r="AT71" s="11">
        <v>58368</v>
      </c>
      <c r="AU71" s="10">
        <v>0</v>
      </c>
      <c r="AV71" s="9">
        <f>'CO2 Injection'!Q71*365</f>
        <v>12722.44</v>
      </c>
    </row>
    <row r="72" spans="3:48" x14ac:dyDescent="0.45">
      <c r="C72">
        <v>68</v>
      </c>
      <c r="D72" s="11">
        <v>60182</v>
      </c>
      <c r="E72" s="10">
        <v>0</v>
      </c>
      <c r="F72" s="9">
        <f>'CO2 Injection'!C72*365</f>
        <v>12411.46</v>
      </c>
      <c r="G72" s="11">
        <v>60182</v>
      </c>
      <c r="H72" s="10">
        <v>0</v>
      </c>
      <c r="I72" s="9">
        <f>'CO2 Injection'!D72*365</f>
        <v>12411.46</v>
      </c>
      <c r="J72" s="11">
        <v>60182</v>
      </c>
      <c r="K72" s="10">
        <v>0</v>
      </c>
      <c r="L72" s="9">
        <f>'CO2 Injection'!E72*365</f>
        <v>12411.46</v>
      </c>
      <c r="M72" s="11">
        <v>60182</v>
      </c>
      <c r="N72" s="10">
        <v>0</v>
      </c>
      <c r="O72" s="9">
        <f>'CO2 Injection'!F72*365</f>
        <v>12411.46</v>
      </c>
      <c r="P72" s="11">
        <v>60182</v>
      </c>
      <c r="Q72" s="10">
        <v>0</v>
      </c>
      <c r="R72" s="9">
        <f>'CO2 Injection'!G72*365</f>
        <v>12411.46</v>
      </c>
      <c r="S72" s="11">
        <v>60182</v>
      </c>
      <c r="T72" s="10">
        <v>0</v>
      </c>
      <c r="U72" s="9">
        <f>'CO2 Injection'!H72*365</f>
        <v>12411.46</v>
      </c>
      <c r="V72" s="11">
        <v>60182</v>
      </c>
      <c r="W72" s="10">
        <v>0</v>
      </c>
      <c r="X72" s="9">
        <f>'CO2 Injection'!I72*365</f>
        <v>12411.46</v>
      </c>
      <c r="Y72" s="11">
        <v>60182</v>
      </c>
      <c r="Z72" s="10">
        <v>0</v>
      </c>
      <c r="AA72" s="9">
        <f>'CO2 Injection'!J72*365</f>
        <v>12411.46</v>
      </c>
      <c r="AB72" s="11">
        <v>60182</v>
      </c>
      <c r="AC72" s="10">
        <v>0</v>
      </c>
      <c r="AD72" s="9">
        <f>'CO2 Injection'!K72*365</f>
        <v>12411.46</v>
      </c>
      <c r="AE72" s="11">
        <v>60182</v>
      </c>
      <c r="AF72" s="10">
        <v>0</v>
      </c>
      <c r="AG72" s="9">
        <f>'CO2 Injection'!L72*365</f>
        <v>12411.46</v>
      </c>
      <c r="AH72" s="11">
        <v>60182</v>
      </c>
      <c r="AI72" s="10">
        <v>0</v>
      </c>
      <c r="AJ72" s="9">
        <f>'CO2 Injection'!M72*365</f>
        <v>12411.46</v>
      </c>
      <c r="AK72" s="11">
        <v>60182</v>
      </c>
      <c r="AL72" s="10">
        <v>0</v>
      </c>
      <c r="AM72" s="9">
        <f>'CO2 Injection'!N72*365</f>
        <v>12411.46</v>
      </c>
      <c r="AN72" s="11">
        <v>60182</v>
      </c>
      <c r="AO72" s="10">
        <v>0</v>
      </c>
      <c r="AP72" s="9">
        <f>'CO2 Injection'!O72*365</f>
        <v>12411.46</v>
      </c>
      <c r="AQ72" s="11">
        <v>60182</v>
      </c>
      <c r="AR72" s="10">
        <v>0</v>
      </c>
      <c r="AS72" s="9">
        <f>'CO2 Injection'!P72*365</f>
        <v>12411.46</v>
      </c>
      <c r="AT72" s="11">
        <v>60182</v>
      </c>
      <c r="AU72" s="10">
        <v>0</v>
      </c>
      <c r="AV72" s="9">
        <f>'CO2 Injection'!Q72*365</f>
        <v>12411.46</v>
      </c>
    </row>
    <row r="73" spans="3:48" x14ac:dyDescent="0.45">
      <c r="C73">
        <v>69</v>
      </c>
      <c r="D73" s="11">
        <v>60168</v>
      </c>
      <c r="E73" s="10">
        <v>0</v>
      </c>
      <c r="F73" s="9">
        <f>'CO2 Injection'!C73*365</f>
        <v>12109.605</v>
      </c>
      <c r="G73" s="11">
        <v>60168</v>
      </c>
      <c r="H73" s="10">
        <v>0</v>
      </c>
      <c r="I73" s="9">
        <f>'CO2 Injection'!D73*365</f>
        <v>12109.605</v>
      </c>
      <c r="J73" s="11">
        <v>60168</v>
      </c>
      <c r="K73" s="10">
        <v>0</v>
      </c>
      <c r="L73" s="9">
        <f>'CO2 Injection'!E73*365</f>
        <v>12109.605</v>
      </c>
      <c r="M73" s="11">
        <v>60168</v>
      </c>
      <c r="N73" s="10">
        <v>0</v>
      </c>
      <c r="O73" s="9">
        <f>'CO2 Injection'!F73*365</f>
        <v>12109.605</v>
      </c>
      <c r="P73" s="11">
        <v>60168</v>
      </c>
      <c r="Q73" s="10">
        <v>0</v>
      </c>
      <c r="R73" s="9">
        <f>'CO2 Injection'!G73*365</f>
        <v>12109.605</v>
      </c>
      <c r="S73" s="11">
        <v>60168</v>
      </c>
      <c r="T73" s="10">
        <v>0</v>
      </c>
      <c r="U73" s="9">
        <f>'CO2 Injection'!H73*365</f>
        <v>12109.605</v>
      </c>
      <c r="V73" s="11">
        <v>60168</v>
      </c>
      <c r="W73" s="10">
        <v>0</v>
      </c>
      <c r="X73" s="9">
        <f>'CO2 Injection'!I73*365</f>
        <v>12109.605</v>
      </c>
      <c r="Y73" s="11">
        <v>60168</v>
      </c>
      <c r="Z73" s="10">
        <v>0</v>
      </c>
      <c r="AA73" s="9">
        <f>'CO2 Injection'!J73*365</f>
        <v>12109.605</v>
      </c>
      <c r="AB73" s="11">
        <v>60168</v>
      </c>
      <c r="AC73" s="10">
        <v>0</v>
      </c>
      <c r="AD73" s="9">
        <f>'CO2 Injection'!K73*365</f>
        <v>12109.605</v>
      </c>
      <c r="AE73" s="11">
        <v>60168</v>
      </c>
      <c r="AF73" s="10">
        <v>0</v>
      </c>
      <c r="AG73" s="9">
        <f>'CO2 Injection'!L73*365</f>
        <v>12109.605</v>
      </c>
      <c r="AH73" s="11">
        <v>60168</v>
      </c>
      <c r="AI73" s="10">
        <v>0</v>
      </c>
      <c r="AJ73" s="9">
        <f>'CO2 Injection'!M73*365</f>
        <v>12109.605</v>
      </c>
      <c r="AK73" s="11">
        <v>60168</v>
      </c>
      <c r="AL73" s="10">
        <v>0</v>
      </c>
      <c r="AM73" s="9">
        <f>'CO2 Injection'!N73*365</f>
        <v>12109.605</v>
      </c>
      <c r="AN73" s="11">
        <v>60168</v>
      </c>
      <c r="AO73" s="10">
        <v>0</v>
      </c>
      <c r="AP73" s="9">
        <f>'CO2 Injection'!O73*365</f>
        <v>12109.605</v>
      </c>
      <c r="AQ73" s="11">
        <v>60168</v>
      </c>
      <c r="AR73" s="10">
        <v>0</v>
      </c>
      <c r="AS73" s="9">
        <f>'CO2 Injection'!P73*365</f>
        <v>12109.605</v>
      </c>
      <c r="AT73" s="11">
        <v>60168</v>
      </c>
      <c r="AU73" s="10">
        <v>0</v>
      </c>
      <c r="AV73" s="9">
        <f>'CO2 Injection'!Q73*365</f>
        <v>12109.605</v>
      </c>
    </row>
    <row r="74" spans="3:48" x14ac:dyDescent="0.45">
      <c r="C74">
        <v>70</v>
      </c>
      <c r="D74" s="11">
        <v>60088</v>
      </c>
      <c r="E74" s="10">
        <v>0</v>
      </c>
      <c r="F74" s="9">
        <f>'CO2 Injection'!C74*365</f>
        <v>11816.875</v>
      </c>
      <c r="G74" s="11">
        <v>60088</v>
      </c>
      <c r="H74" s="10">
        <v>0</v>
      </c>
      <c r="I74" s="9">
        <f>'CO2 Injection'!D74*365</f>
        <v>11816.875</v>
      </c>
      <c r="J74" s="11">
        <v>60088</v>
      </c>
      <c r="K74" s="10">
        <v>0</v>
      </c>
      <c r="L74" s="9">
        <f>'CO2 Injection'!E74*365</f>
        <v>11816.875</v>
      </c>
      <c r="M74" s="11">
        <v>60088</v>
      </c>
      <c r="N74" s="10">
        <v>0</v>
      </c>
      <c r="O74" s="9">
        <f>'CO2 Injection'!F74*365</f>
        <v>11816.875</v>
      </c>
      <c r="P74" s="11">
        <v>60088</v>
      </c>
      <c r="Q74" s="10">
        <v>0</v>
      </c>
      <c r="R74" s="9">
        <f>'CO2 Injection'!G74*365</f>
        <v>11816.875</v>
      </c>
      <c r="S74" s="11">
        <v>60088</v>
      </c>
      <c r="T74" s="10">
        <v>0</v>
      </c>
      <c r="U74" s="9">
        <f>'CO2 Injection'!H74*365</f>
        <v>11816.875</v>
      </c>
      <c r="V74" s="11">
        <v>60088</v>
      </c>
      <c r="W74" s="10">
        <v>0</v>
      </c>
      <c r="X74" s="9">
        <f>'CO2 Injection'!I74*365</f>
        <v>11816.875</v>
      </c>
      <c r="Y74" s="11">
        <v>60088</v>
      </c>
      <c r="Z74" s="10">
        <v>0</v>
      </c>
      <c r="AA74" s="9">
        <f>'CO2 Injection'!J74*365</f>
        <v>11816.875</v>
      </c>
      <c r="AB74" s="11">
        <v>60088</v>
      </c>
      <c r="AC74" s="10">
        <v>0</v>
      </c>
      <c r="AD74" s="9">
        <f>'CO2 Injection'!K74*365</f>
        <v>11816.875</v>
      </c>
      <c r="AE74" s="11">
        <v>60088</v>
      </c>
      <c r="AF74" s="10">
        <v>0</v>
      </c>
      <c r="AG74" s="9">
        <f>'CO2 Injection'!L74*365</f>
        <v>11816.875</v>
      </c>
      <c r="AH74" s="11">
        <v>60088</v>
      </c>
      <c r="AI74" s="10">
        <v>0</v>
      </c>
      <c r="AJ74" s="9">
        <f>'CO2 Injection'!M74*365</f>
        <v>11816.875</v>
      </c>
      <c r="AK74" s="11">
        <v>60088</v>
      </c>
      <c r="AL74" s="10">
        <v>0</v>
      </c>
      <c r="AM74" s="9">
        <f>'CO2 Injection'!N74*365</f>
        <v>11816.875</v>
      </c>
      <c r="AN74" s="11">
        <v>60088</v>
      </c>
      <c r="AO74" s="10">
        <v>0</v>
      </c>
      <c r="AP74" s="9">
        <f>'CO2 Injection'!O74*365</f>
        <v>11816.875</v>
      </c>
      <c r="AQ74" s="11">
        <v>60088</v>
      </c>
      <c r="AR74" s="10">
        <v>0</v>
      </c>
      <c r="AS74" s="9">
        <f>'CO2 Injection'!P74*365</f>
        <v>11816.875</v>
      </c>
      <c r="AT74" s="11">
        <v>60088</v>
      </c>
      <c r="AU74" s="10">
        <v>0</v>
      </c>
      <c r="AV74" s="9">
        <f>'CO2 Injection'!Q74*365</f>
        <v>11816.875</v>
      </c>
    </row>
    <row r="75" spans="3:48" x14ac:dyDescent="0.45">
      <c r="C75">
        <v>71</v>
      </c>
      <c r="D75" s="11">
        <v>59933</v>
      </c>
      <c r="E75" s="10">
        <v>0</v>
      </c>
      <c r="F75" s="9">
        <f>'CO2 Injection'!C75*365</f>
        <v>11532.905000000001</v>
      </c>
      <c r="G75" s="11">
        <v>59933</v>
      </c>
      <c r="H75" s="10">
        <v>0</v>
      </c>
      <c r="I75" s="9">
        <f>'CO2 Injection'!D75*365</f>
        <v>11532.905000000001</v>
      </c>
      <c r="J75" s="11">
        <v>59933</v>
      </c>
      <c r="K75" s="10">
        <v>0</v>
      </c>
      <c r="L75" s="9">
        <f>'CO2 Injection'!E75*365</f>
        <v>11532.905000000001</v>
      </c>
      <c r="M75" s="11">
        <v>59933</v>
      </c>
      <c r="N75" s="10">
        <v>0</v>
      </c>
      <c r="O75" s="9">
        <f>'CO2 Injection'!F75*365</f>
        <v>11532.905000000001</v>
      </c>
      <c r="P75" s="11">
        <v>59933</v>
      </c>
      <c r="Q75" s="10">
        <v>0</v>
      </c>
      <c r="R75" s="9">
        <f>'CO2 Injection'!G75*365</f>
        <v>11532.905000000001</v>
      </c>
      <c r="S75" s="11">
        <v>59933</v>
      </c>
      <c r="T75" s="10">
        <v>0</v>
      </c>
      <c r="U75" s="9">
        <f>'CO2 Injection'!H75*365</f>
        <v>11532.905000000001</v>
      </c>
      <c r="V75" s="11">
        <v>59933</v>
      </c>
      <c r="W75" s="10">
        <v>0</v>
      </c>
      <c r="X75" s="9">
        <f>'CO2 Injection'!I75*365</f>
        <v>11532.905000000001</v>
      </c>
      <c r="Y75" s="11">
        <v>59933</v>
      </c>
      <c r="Z75" s="10">
        <v>0</v>
      </c>
      <c r="AA75" s="9">
        <f>'CO2 Injection'!J75*365</f>
        <v>11532.905000000001</v>
      </c>
      <c r="AB75" s="11">
        <v>59933</v>
      </c>
      <c r="AC75" s="10">
        <v>0</v>
      </c>
      <c r="AD75" s="9">
        <f>'CO2 Injection'!K75*365</f>
        <v>11532.905000000001</v>
      </c>
      <c r="AE75" s="11">
        <v>59933</v>
      </c>
      <c r="AF75" s="10">
        <v>0</v>
      </c>
      <c r="AG75" s="9">
        <f>'CO2 Injection'!L75*365</f>
        <v>11532.905000000001</v>
      </c>
      <c r="AH75" s="11">
        <v>59933</v>
      </c>
      <c r="AI75" s="10">
        <v>0</v>
      </c>
      <c r="AJ75" s="9">
        <f>'CO2 Injection'!M75*365</f>
        <v>11532.905000000001</v>
      </c>
      <c r="AK75" s="11">
        <v>59933</v>
      </c>
      <c r="AL75" s="10">
        <v>0</v>
      </c>
      <c r="AM75" s="9">
        <f>'CO2 Injection'!N75*365</f>
        <v>11532.905000000001</v>
      </c>
      <c r="AN75" s="11">
        <v>59933</v>
      </c>
      <c r="AO75" s="10">
        <v>0</v>
      </c>
      <c r="AP75" s="9">
        <f>'CO2 Injection'!O75*365</f>
        <v>11532.905000000001</v>
      </c>
      <c r="AQ75" s="11">
        <v>59933</v>
      </c>
      <c r="AR75" s="10">
        <v>0</v>
      </c>
      <c r="AS75" s="9">
        <f>'CO2 Injection'!P75*365</f>
        <v>11532.905000000001</v>
      </c>
      <c r="AT75" s="11">
        <v>59933</v>
      </c>
      <c r="AU75" s="10">
        <v>0</v>
      </c>
      <c r="AV75" s="9">
        <f>'CO2 Injection'!Q75*365</f>
        <v>11532.905000000001</v>
      </c>
    </row>
    <row r="76" spans="3:48" x14ac:dyDescent="0.45">
      <c r="C76">
        <v>72</v>
      </c>
      <c r="D76" s="11">
        <v>59691</v>
      </c>
      <c r="E76" s="10">
        <v>0</v>
      </c>
      <c r="F76" s="9">
        <f>'CO2 Injection'!C76*365</f>
        <v>11257.695</v>
      </c>
      <c r="G76" s="11">
        <v>59691</v>
      </c>
      <c r="H76" s="10">
        <v>0</v>
      </c>
      <c r="I76" s="9">
        <f>'CO2 Injection'!D76*365</f>
        <v>11257.695</v>
      </c>
      <c r="J76" s="11">
        <v>59691</v>
      </c>
      <c r="K76" s="10">
        <v>0</v>
      </c>
      <c r="L76" s="9">
        <f>'CO2 Injection'!E76*365</f>
        <v>11257.695</v>
      </c>
      <c r="M76" s="11">
        <v>59691</v>
      </c>
      <c r="N76" s="10">
        <v>0</v>
      </c>
      <c r="O76" s="9">
        <f>'CO2 Injection'!F76*365</f>
        <v>11257.695</v>
      </c>
      <c r="P76" s="11">
        <v>59691</v>
      </c>
      <c r="Q76" s="10">
        <v>0</v>
      </c>
      <c r="R76" s="9">
        <f>'CO2 Injection'!G76*365</f>
        <v>11257.695</v>
      </c>
      <c r="S76" s="11">
        <v>59691</v>
      </c>
      <c r="T76" s="10">
        <v>0</v>
      </c>
      <c r="U76" s="9">
        <f>'CO2 Injection'!H76*365</f>
        <v>11257.695</v>
      </c>
      <c r="V76" s="11">
        <v>59691</v>
      </c>
      <c r="W76" s="10">
        <v>0</v>
      </c>
      <c r="X76" s="9">
        <f>'CO2 Injection'!I76*365</f>
        <v>11257.695</v>
      </c>
      <c r="Y76" s="11">
        <v>59691</v>
      </c>
      <c r="Z76" s="10">
        <v>0</v>
      </c>
      <c r="AA76" s="9">
        <f>'CO2 Injection'!J76*365</f>
        <v>11257.695</v>
      </c>
      <c r="AB76" s="11">
        <v>59691</v>
      </c>
      <c r="AC76" s="10">
        <v>0</v>
      </c>
      <c r="AD76" s="9">
        <f>'CO2 Injection'!K76*365</f>
        <v>11257.695</v>
      </c>
      <c r="AE76" s="11">
        <v>59691</v>
      </c>
      <c r="AF76" s="10">
        <v>0</v>
      </c>
      <c r="AG76" s="9">
        <f>'CO2 Injection'!L76*365</f>
        <v>11257.695</v>
      </c>
      <c r="AH76" s="11">
        <v>59691</v>
      </c>
      <c r="AI76" s="10">
        <v>0</v>
      </c>
      <c r="AJ76" s="9">
        <f>'CO2 Injection'!M76*365</f>
        <v>11257.695</v>
      </c>
      <c r="AK76" s="11">
        <v>59691</v>
      </c>
      <c r="AL76" s="10">
        <v>0</v>
      </c>
      <c r="AM76" s="9">
        <f>'CO2 Injection'!N76*365</f>
        <v>11257.695</v>
      </c>
      <c r="AN76" s="11">
        <v>59691</v>
      </c>
      <c r="AO76" s="10">
        <v>0</v>
      </c>
      <c r="AP76" s="9">
        <f>'CO2 Injection'!O76*365</f>
        <v>11257.695</v>
      </c>
      <c r="AQ76" s="11">
        <v>59691</v>
      </c>
      <c r="AR76" s="10">
        <v>0</v>
      </c>
      <c r="AS76" s="9">
        <f>'CO2 Injection'!P76*365</f>
        <v>11257.695</v>
      </c>
      <c r="AT76" s="11">
        <v>59691</v>
      </c>
      <c r="AU76" s="10">
        <v>0</v>
      </c>
      <c r="AV76" s="9">
        <f>'CO2 Injection'!Q76*365</f>
        <v>11257.695</v>
      </c>
    </row>
    <row r="77" spans="3:48" x14ac:dyDescent="0.45">
      <c r="C77">
        <v>73</v>
      </c>
      <c r="D77" s="11">
        <v>62010</v>
      </c>
      <c r="E77" s="10">
        <v>0</v>
      </c>
      <c r="F77" s="9">
        <f>'CO2 Injection'!C77*365</f>
        <v>10991.61</v>
      </c>
      <c r="G77" s="11">
        <v>62010</v>
      </c>
      <c r="H77" s="10">
        <v>0</v>
      </c>
      <c r="I77" s="9">
        <f>'CO2 Injection'!D77*365</f>
        <v>10991.61</v>
      </c>
      <c r="J77" s="11">
        <v>62010</v>
      </c>
      <c r="K77" s="10">
        <v>0</v>
      </c>
      <c r="L77" s="9">
        <f>'CO2 Injection'!E77*365</f>
        <v>10991.61</v>
      </c>
      <c r="M77" s="11">
        <v>62010</v>
      </c>
      <c r="N77" s="10">
        <v>0</v>
      </c>
      <c r="O77" s="9">
        <f>'CO2 Injection'!F77*365</f>
        <v>10991.61</v>
      </c>
      <c r="P77" s="11">
        <v>62010</v>
      </c>
      <c r="Q77" s="10">
        <v>0</v>
      </c>
      <c r="R77" s="9">
        <f>'CO2 Injection'!G77*365</f>
        <v>10991.61</v>
      </c>
      <c r="S77" s="11">
        <v>62010</v>
      </c>
      <c r="T77" s="10">
        <v>0</v>
      </c>
      <c r="U77" s="9">
        <f>'CO2 Injection'!H77*365</f>
        <v>10991.61</v>
      </c>
      <c r="V77" s="11">
        <v>62010</v>
      </c>
      <c r="W77" s="10">
        <v>0</v>
      </c>
      <c r="X77" s="9">
        <f>'CO2 Injection'!I77*365</f>
        <v>10991.61</v>
      </c>
      <c r="Y77" s="11">
        <v>62010</v>
      </c>
      <c r="Z77" s="10">
        <v>0</v>
      </c>
      <c r="AA77" s="9">
        <f>'CO2 Injection'!J77*365</f>
        <v>10991.61</v>
      </c>
      <c r="AB77" s="11">
        <v>62010</v>
      </c>
      <c r="AC77" s="10">
        <v>0</v>
      </c>
      <c r="AD77" s="9">
        <f>'CO2 Injection'!K77*365</f>
        <v>10991.61</v>
      </c>
      <c r="AE77" s="11">
        <v>62010</v>
      </c>
      <c r="AF77" s="10">
        <v>0</v>
      </c>
      <c r="AG77" s="9">
        <f>'CO2 Injection'!L77*365</f>
        <v>10991.61</v>
      </c>
      <c r="AH77" s="11">
        <v>62010</v>
      </c>
      <c r="AI77" s="10">
        <v>0</v>
      </c>
      <c r="AJ77" s="9">
        <f>'CO2 Injection'!M77*365</f>
        <v>10991.61</v>
      </c>
      <c r="AK77" s="11">
        <v>62010</v>
      </c>
      <c r="AL77" s="10">
        <v>0</v>
      </c>
      <c r="AM77" s="9">
        <f>'CO2 Injection'!N77*365</f>
        <v>10991.61</v>
      </c>
      <c r="AN77" s="11">
        <v>62010</v>
      </c>
      <c r="AO77" s="10">
        <v>0</v>
      </c>
      <c r="AP77" s="9">
        <f>'CO2 Injection'!O77*365</f>
        <v>10991.61</v>
      </c>
      <c r="AQ77" s="11">
        <v>62010</v>
      </c>
      <c r="AR77" s="10">
        <v>0</v>
      </c>
      <c r="AS77" s="9">
        <f>'CO2 Injection'!P77*365</f>
        <v>10991.61</v>
      </c>
      <c r="AT77" s="11">
        <v>62010</v>
      </c>
      <c r="AU77" s="10">
        <v>0</v>
      </c>
      <c r="AV77" s="9">
        <f>'CO2 Injection'!Q77*365</f>
        <v>10991.61</v>
      </c>
    </row>
    <row r="78" spans="3:48" x14ac:dyDescent="0.45">
      <c r="C78">
        <v>74</v>
      </c>
      <c r="D78" s="11">
        <v>61761</v>
      </c>
      <c r="E78" s="10">
        <v>0</v>
      </c>
      <c r="F78" s="9">
        <f>'CO2 Injection'!C78*365</f>
        <v>10734.285</v>
      </c>
      <c r="G78" s="11">
        <v>61761</v>
      </c>
      <c r="H78" s="10">
        <v>0</v>
      </c>
      <c r="I78" s="9">
        <f>'CO2 Injection'!D78*365</f>
        <v>10734.285</v>
      </c>
      <c r="J78" s="11">
        <v>61761</v>
      </c>
      <c r="K78" s="10">
        <v>0</v>
      </c>
      <c r="L78" s="9">
        <f>'CO2 Injection'!E78*365</f>
        <v>10734.285</v>
      </c>
      <c r="M78" s="11">
        <v>61761</v>
      </c>
      <c r="N78" s="10">
        <v>0</v>
      </c>
      <c r="O78" s="9">
        <f>'CO2 Injection'!F78*365</f>
        <v>10734.285</v>
      </c>
      <c r="P78" s="11">
        <v>61761</v>
      </c>
      <c r="Q78" s="10">
        <v>0</v>
      </c>
      <c r="R78" s="9">
        <f>'CO2 Injection'!G78*365</f>
        <v>10734.285</v>
      </c>
      <c r="S78" s="11">
        <v>61761</v>
      </c>
      <c r="T78" s="10">
        <v>0</v>
      </c>
      <c r="U78" s="9">
        <f>'CO2 Injection'!H78*365</f>
        <v>10734.285</v>
      </c>
      <c r="V78" s="11">
        <v>61761</v>
      </c>
      <c r="W78" s="10">
        <v>0</v>
      </c>
      <c r="X78" s="9">
        <f>'CO2 Injection'!I78*365</f>
        <v>10734.285</v>
      </c>
      <c r="Y78" s="11">
        <v>61761</v>
      </c>
      <c r="Z78" s="10">
        <v>0</v>
      </c>
      <c r="AA78" s="9">
        <f>'CO2 Injection'!J78*365</f>
        <v>10734.285</v>
      </c>
      <c r="AB78" s="11">
        <v>61761</v>
      </c>
      <c r="AC78" s="10">
        <v>0</v>
      </c>
      <c r="AD78" s="9">
        <f>'CO2 Injection'!K78*365</f>
        <v>10734.285</v>
      </c>
      <c r="AE78" s="11">
        <v>61761</v>
      </c>
      <c r="AF78" s="10">
        <v>0</v>
      </c>
      <c r="AG78" s="9">
        <f>'CO2 Injection'!L78*365</f>
        <v>10734.285</v>
      </c>
      <c r="AH78" s="11">
        <v>61761</v>
      </c>
      <c r="AI78" s="10">
        <v>0</v>
      </c>
      <c r="AJ78" s="9">
        <f>'CO2 Injection'!M78*365</f>
        <v>10734.285</v>
      </c>
      <c r="AK78" s="11">
        <v>61761</v>
      </c>
      <c r="AL78" s="10">
        <v>0</v>
      </c>
      <c r="AM78" s="9">
        <f>'CO2 Injection'!N78*365</f>
        <v>10734.285</v>
      </c>
      <c r="AN78" s="11">
        <v>61761</v>
      </c>
      <c r="AO78" s="10">
        <v>0</v>
      </c>
      <c r="AP78" s="9">
        <f>'CO2 Injection'!O78*365</f>
        <v>10734.285</v>
      </c>
      <c r="AQ78" s="11">
        <v>61761</v>
      </c>
      <c r="AR78" s="10">
        <v>0</v>
      </c>
      <c r="AS78" s="9">
        <f>'CO2 Injection'!P78*365</f>
        <v>10734.285</v>
      </c>
      <c r="AT78" s="11">
        <v>61761</v>
      </c>
      <c r="AU78" s="10">
        <v>0</v>
      </c>
      <c r="AV78" s="9">
        <f>'CO2 Injection'!Q78*365</f>
        <v>10734.285</v>
      </c>
    </row>
    <row r="79" spans="3:48" x14ac:dyDescent="0.45">
      <c r="C79">
        <v>75</v>
      </c>
      <c r="D79" s="11">
        <v>61404</v>
      </c>
      <c r="E79" s="10">
        <v>0</v>
      </c>
      <c r="F79" s="9">
        <f>'CO2 Injection'!C79*365</f>
        <v>10486.084999999999</v>
      </c>
      <c r="G79" s="11">
        <v>61404</v>
      </c>
      <c r="H79" s="10">
        <v>0</v>
      </c>
      <c r="I79" s="9">
        <f>'CO2 Injection'!D79*365</f>
        <v>10486.084999999999</v>
      </c>
      <c r="J79" s="11">
        <v>61404</v>
      </c>
      <c r="K79" s="10">
        <v>0</v>
      </c>
      <c r="L79" s="9">
        <f>'CO2 Injection'!E79*365</f>
        <v>10486.084999999999</v>
      </c>
      <c r="M79" s="11">
        <v>61404</v>
      </c>
      <c r="N79" s="10">
        <v>0</v>
      </c>
      <c r="O79" s="9">
        <f>'CO2 Injection'!F79*365</f>
        <v>10486.084999999999</v>
      </c>
      <c r="P79" s="11">
        <v>61404</v>
      </c>
      <c r="Q79" s="10">
        <v>0</v>
      </c>
      <c r="R79" s="9">
        <f>'CO2 Injection'!G79*365</f>
        <v>10486.084999999999</v>
      </c>
      <c r="S79" s="11">
        <v>61404</v>
      </c>
      <c r="T79" s="10">
        <v>0</v>
      </c>
      <c r="U79" s="9">
        <f>'CO2 Injection'!H79*365</f>
        <v>10486.084999999999</v>
      </c>
      <c r="V79" s="11">
        <v>61404</v>
      </c>
      <c r="W79" s="10">
        <v>0</v>
      </c>
      <c r="X79" s="9">
        <f>'CO2 Injection'!I79*365</f>
        <v>10486.084999999999</v>
      </c>
      <c r="Y79" s="11">
        <v>61404</v>
      </c>
      <c r="Z79" s="10">
        <v>0</v>
      </c>
      <c r="AA79" s="9">
        <f>'CO2 Injection'!J79*365</f>
        <v>10486.084999999999</v>
      </c>
      <c r="AB79" s="11">
        <v>61404</v>
      </c>
      <c r="AC79" s="10">
        <v>0</v>
      </c>
      <c r="AD79" s="9">
        <f>'CO2 Injection'!K79*365</f>
        <v>10486.084999999999</v>
      </c>
      <c r="AE79" s="11">
        <v>61404</v>
      </c>
      <c r="AF79" s="10">
        <v>0</v>
      </c>
      <c r="AG79" s="9">
        <f>'CO2 Injection'!L79*365</f>
        <v>10486.084999999999</v>
      </c>
      <c r="AH79" s="11">
        <v>61404</v>
      </c>
      <c r="AI79" s="10">
        <v>0</v>
      </c>
      <c r="AJ79" s="9">
        <f>'CO2 Injection'!M79*365</f>
        <v>10486.084999999999</v>
      </c>
      <c r="AK79" s="11">
        <v>61404</v>
      </c>
      <c r="AL79" s="10">
        <v>0</v>
      </c>
      <c r="AM79" s="9">
        <f>'CO2 Injection'!N79*365</f>
        <v>10486.084999999999</v>
      </c>
      <c r="AN79" s="11">
        <v>61404</v>
      </c>
      <c r="AO79" s="10">
        <v>0</v>
      </c>
      <c r="AP79" s="9">
        <f>'CO2 Injection'!O79*365</f>
        <v>10486.084999999999</v>
      </c>
      <c r="AQ79" s="11">
        <v>61404</v>
      </c>
      <c r="AR79" s="10">
        <v>0</v>
      </c>
      <c r="AS79" s="9">
        <f>'CO2 Injection'!P79*365</f>
        <v>10486.084999999999</v>
      </c>
      <c r="AT79" s="11">
        <v>61404</v>
      </c>
      <c r="AU79" s="10">
        <v>0</v>
      </c>
      <c r="AV79" s="9">
        <f>'CO2 Injection'!Q79*365</f>
        <v>10486.084999999999</v>
      </c>
    </row>
    <row r="80" spans="3:48" x14ac:dyDescent="0.45">
      <c r="C80">
        <v>76</v>
      </c>
      <c r="D80" s="11">
        <v>60936</v>
      </c>
      <c r="E80" s="10">
        <v>0</v>
      </c>
      <c r="F80" s="9">
        <f>'CO2 Injection'!C80*365</f>
        <v>10246.279999999999</v>
      </c>
      <c r="G80" s="11">
        <v>60936</v>
      </c>
      <c r="H80" s="10">
        <v>0</v>
      </c>
      <c r="I80" s="9">
        <f>'CO2 Injection'!D80*365</f>
        <v>10246.279999999999</v>
      </c>
      <c r="J80" s="11">
        <v>60936</v>
      </c>
      <c r="K80" s="10">
        <v>0</v>
      </c>
      <c r="L80" s="9">
        <f>'CO2 Injection'!E80*365</f>
        <v>10246.279999999999</v>
      </c>
      <c r="M80" s="11">
        <v>60936</v>
      </c>
      <c r="N80" s="10">
        <v>0</v>
      </c>
      <c r="O80" s="9">
        <f>'CO2 Injection'!F80*365</f>
        <v>10246.279999999999</v>
      </c>
      <c r="P80" s="11">
        <v>60936</v>
      </c>
      <c r="Q80" s="10">
        <v>0</v>
      </c>
      <c r="R80" s="9">
        <f>'CO2 Injection'!G80*365</f>
        <v>10246.279999999999</v>
      </c>
      <c r="S80" s="11">
        <v>60936</v>
      </c>
      <c r="T80" s="10">
        <v>0</v>
      </c>
      <c r="U80" s="9">
        <f>'CO2 Injection'!H80*365</f>
        <v>10246.279999999999</v>
      </c>
      <c r="V80" s="11">
        <v>60936</v>
      </c>
      <c r="W80" s="10">
        <v>0</v>
      </c>
      <c r="X80" s="9">
        <f>'CO2 Injection'!I80*365</f>
        <v>10246.279999999999</v>
      </c>
      <c r="Y80" s="11">
        <v>60936</v>
      </c>
      <c r="Z80" s="10">
        <v>0</v>
      </c>
      <c r="AA80" s="9">
        <f>'CO2 Injection'!J80*365</f>
        <v>10246.279999999999</v>
      </c>
      <c r="AB80" s="11">
        <v>60936</v>
      </c>
      <c r="AC80" s="10">
        <v>0</v>
      </c>
      <c r="AD80" s="9">
        <f>'CO2 Injection'!K80*365</f>
        <v>10246.279999999999</v>
      </c>
      <c r="AE80" s="11">
        <v>60936</v>
      </c>
      <c r="AF80" s="10">
        <v>0</v>
      </c>
      <c r="AG80" s="9">
        <f>'CO2 Injection'!L80*365</f>
        <v>10246.279999999999</v>
      </c>
      <c r="AH80" s="11">
        <v>60936</v>
      </c>
      <c r="AI80" s="10">
        <v>0</v>
      </c>
      <c r="AJ80" s="9">
        <f>'CO2 Injection'!M80*365</f>
        <v>10246.279999999999</v>
      </c>
      <c r="AK80" s="11">
        <v>60936</v>
      </c>
      <c r="AL80" s="10">
        <v>0</v>
      </c>
      <c r="AM80" s="9">
        <f>'CO2 Injection'!N80*365</f>
        <v>10246.279999999999</v>
      </c>
      <c r="AN80" s="11">
        <v>60936</v>
      </c>
      <c r="AO80" s="10">
        <v>0</v>
      </c>
      <c r="AP80" s="9">
        <f>'CO2 Injection'!O80*365</f>
        <v>10246.279999999999</v>
      </c>
      <c r="AQ80" s="11">
        <v>60936</v>
      </c>
      <c r="AR80" s="10">
        <v>0</v>
      </c>
      <c r="AS80" s="9">
        <f>'CO2 Injection'!P80*365</f>
        <v>10246.279999999999</v>
      </c>
      <c r="AT80" s="11">
        <v>60936</v>
      </c>
      <c r="AU80" s="10">
        <v>0</v>
      </c>
      <c r="AV80" s="9">
        <f>'CO2 Injection'!Q80*365</f>
        <v>10246.279999999999</v>
      </c>
    </row>
    <row r="81" spans="3:48" x14ac:dyDescent="0.45">
      <c r="C81">
        <v>77</v>
      </c>
      <c r="D81" s="11">
        <v>60358</v>
      </c>
      <c r="E81" s="10">
        <v>0</v>
      </c>
      <c r="F81" s="9">
        <f>'CO2 Injection'!C81*365</f>
        <v>10015.235000000001</v>
      </c>
      <c r="G81" s="11">
        <v>60358</v>
      </c>
      <c r="H81" s="10">
        <v>0</v>
      </c>
      <c r="I81" s="9">
        <f>'CO2 Injection'!D81*365</f>
        <v>10015.235000000001</v>
      </c>
      <c r="J81" s="11">
        <v>60358</v>
      </c>
      <c r="K81" s="10">
        <v>0</v>
      </c>
      <c r="L81" s="9">
        <f>'CO2 Injection'!E81*365</f>
        <v>10015.235000000001</v>
      </c>
      <c r="M81" s="11">
        <v>60358</v>
      </c>
      <c r="N81" s="10">
        <v>0</v>
      </c>
      <c r="O81" s="9">
        <f>'CO2 Injection'!F81*365</f>
        <v>10015.235000000001</v>
      </c>
      <c r="P81" s="11">
        <v>60358</v>
      </c>
      <c r="Q81" s="10">
        <v>0</v>
      </c>
      <c r="R81" s="9">
        <f>'CO2 Injection'!G81*365</f>
        <v>10015.235000000001</v>
      </c>
      <c r="S81" s="11">
        <v>60358</v>
      </c>
      <c r="T81" s="10">
        <v>0</v>
      </c>
      <c r="U81" s="9">
        <f>'CO2 Injection'!H81*365</f>
        <v>10015.235000000001</v>
      </c>
      <c r="V81" s="11">
        <v>60358</v>
      </c>
      <c r="W81" s="10">
        <v>0</v>
      </c>
      <c r="X81" s="9">
        <f>'CO2 Injection'!I81*365</f>
        <v>10015.235000000001</v>
      </c>
      <c r="Y81" s="11">
        <v>60358</v>
      </c>
      <c r="Z81" s="10">
        <v>0</v>
      </c>
      <c r="AA81" s="9">
        <f>'CO2 Injection'!J81*365</f>
        <v>10015.235000000001</v>
      </c>
      <c r="AB81" s="11">
        <v>60358</v>
      </c>
      <c r="AC81" s="10">
        <v>0</v>
      </c>
      <c r="AD81" s="9">
        <f>'CO2 Injection'!K81*365</f>
        <v>10015.235000000001</v>
      </c>
      <c r="AE81" s="11">
        <v>60358</v>
      </c>
      <c r="AF81" s="10">
        <v>0</v>
      </c>
      <c r="AG81" s="9">
        <f>'CO2 Injection'!L81*365</f>
        <v>10015.235000000001</v>
      </c>
      <c r="AH81" s="11">
        <v>60358</v>
      </c>
      <c r="AI81" s="10">
        <v>0</v>
      </c>
      <c r="AJ81" s="9">
        <f>'CO2 Injection'!M81*365</f>
        <v>10015.235000000001</v>
      </c>
      <c r="AK81" s="11">
        <v>60358</v>
      </c>
      <c r="AL81" s="10">
        <v>0</v>
      </c>
      <c r="AM81" s="9">
        <f>'CO2 Injection'!N81*365</f>
        <v>10015.235000000001</v>
      </c>
      <c r="AN81" s="11">
        <v>60358</v>
      </c>
      <c r="AO81" s="10">
        <v>0</v>
      </c>
      <c r="AP81" s="9">
        <f>'CO2 Injection'!O81*365</f>
        <v>10015.235000000001</v>
      </c>
      <c r="AQ81" s="11">
        <v>60358</v>
      </c>
      <c r="AR81" s="10">
        <v>0</v>
      </c>
      <c r="AS81" s="9">
        <f>'CO2 Injection'!P81*365</f>
        <v>10015.235000000001</v>
      </c>
      <c r="AT81" s="11">
        <v>60358</v>
      </c>
      <c r="AU81" s="10">
        <v>0</v>
      </c>
      <c r="AV81" s="9">
        <f>'CO2 Injection'!Q81*365</f>
        <v>10015.235000000001</v>
      </c>
    </row>
    <row r="82" spans="3:48" x14ac:dyDescent="0.45">
      <c r="C82">
        <v>78</v>
      </c>
      <c r="D82" s="11">
        <v>63051</v>
      </c>
      <c r="E82" s="10">
        <v>0</v>
      </c>
      <c r="F82" s="9">
        <f>'CO2 Injection'!C82*365</f>
        <v>9793.3150000000005</v>
      </c>
      <c r="G82" s="11">
        <v>63051</v>
      </c>
      <c r="H82" s="10">
        <v>0</v>
      </c>
      <c r="I82" s="9">
        <f>'CO2 Injection'!D82*365</f>
        <v>9793.3150000000005</v>
      </c>
      <c r="J82" s="11">
        <v>63051</v>
      </c>
      <c r="K82" s="10">
        <v>0</v>
      </c>
      <c r="L82" s="9">
        <f>'CO2 Injection'!E82*365</f>
        <v>9793.3150000000005</v>
      </c>
      <c r="M82" s="11">
        <v>63051</v>
      </c>
      <c r="N82" s="10">
        <v>0</v>
      </c>
      <c r="O82" s="9">
        <f>'CO2 Injection'!F82*365</f>
        <v>9793.3150000000005</v>
      </c>
      <c r="P82" s="11">
        <v>63051</v>
      </c>
      <c r="Q82" s="10">
        <v>0</v>
      </c>
      <c r="R82" s="9">
        <f>'CO2 Injection'!G82*365</f>
        <v>9793.3150000000005</v>
      </c>
      <c r="S82" s="11">
        <v>63051</v>
      </c>
      <c r="T82" s="10">
        <v>0</v>
      </c>
      <c r="U82" s="9">
        <f>'CO2 Injection'!H82*365</f>
        <v>9793.3150000000005</v>
      </c>
      <c r="V82" s="11">
        <v>63051</v>
      </c>
      <c r="W82" s="10">
        <v>0</v>
      </c>
      <c r="X82" s="9">
        <f>'CO2 Injection'!I82*365</f>
        <v>9793.3150000000005</v>
      </c>
      <c r="Y82" s="11">
        <v>63051</v>
      </c>
      <c r="Z82" s="10">
        <v>0</v>
      </c>
      <c r="AA82" s="9">
        <f>'CO2 Injection'!J82*365</f>
        <v>9793.3150000000005</v>
      </c>
      <c r="AB82" s="11">
        <v>63051</v>
      </c>
      <c r="AC82" s="10">
        <v>0</v>
      </c>
      <c r="AD82" s="9">
        <f>'CO2 Injection'!K82*365</f>
        <v>9793.3150000000005</v>
      </c>
      <c r="AE82" s="11">
        <v>63051</v>
      </c>
      <c r="AF82" s="10">
        <v>0</v>
      </c>
      <c r="AG82" s="9">
        <f>'CO2 Injection'!L82*365</f>
        <v>9793.3150000000005</v>
      </c>
      <c r="AH82" s="11">
        <v>63051</v>
      </c>
      <c r="AI82" s="10">
        <v>0</v>
      </c>
      <c r="AJ82" s="9">
        <f>'CO2 Injection'!M82*365</f>
        <v>9793.3150000000005</v>
      </c>
      <c r="AK82" s="11">
        <v>63051</v>
      </c>
      <c r="AL82" s="10">
        <v>0</v>
      </c>
      <c r="AM82" s="9">
        <f>'CO2 Injection'!N82*365</f>
        <v>9793.3150000000005</v>
      </c>
      <c r="AN82" s="11">
        <v>63051</v>
      </c>
      <c r="AO82" s="10">
        <v>0</v>
      </c>
      <c r="AP82" s="9">
        <f>'CO2 Injection'!O82*365</f>
        <v>9793.3150000000005</v>
      </c>
      <c r="AQ82" s="11">
        <v>63051</v>
      </c>
      <c r="AR82" s="10">
        <v>0</v>
      </c>
      <c r="AS82" s="9">
        <f>'CO2 Injection'!P82*365</f>
        <v>9793.3150000000005</v>
      </c>
      <c r="AT82" s="11">
        <v>63051</v>
      </c>
      <c r="AU82" s="10">
        <v>0</v>
      </c>
      <c r="AV82" s="9">
        <f>'CO2 Injection'!Q82*365</f>
        <v>9793.3150000000005</v>
      </c>
    </row>
    <row r="83" spans="3:48" x14ac:dyDescent="0.45">
      <c r="C83">
        <v>79</v>
      </c>
      <c r="D83" s="11">
        <v>62405</v>
      </c>
      <c r="E83" s="10">
        <v>0</v>
      </c>
      <c r="F83" s="9">
        <f>'CO2 Injection'!C83*365</f>
        <v>9579.7899999999991</v>
      </c>
      <c r="G83" s="11">
        <v>62405</v>
      </c>
      <c r="H83" s="10">
        <v>0</v>
      </c>
      <c r="I83" s="9">
        <f>'CO2 Injection'!D83*365</f>
        <v>9579.7899999999991</v>
      </c>
      <c r="J83" s="11">
        <v>62405</v>
      </c>
      <c r="K83" s="10">
        <v>0</v>
      </c>
      <c r="L83" s="9">
        <f>'CO2 Injection'!E83*365</f>
        <v>9579.7899999999991</v>
      </c>
      <c r="M83" s="11">
        <v>62405</v>
      </c>
      <c r="N83" s="10">
        <v>0</v>
      </c>
      <c r="O83" s="9">
        <f>'CO2 Injection'!F83*365</f>
        <v>9579.7899999999991</v>
      </c>
      <c r="P83" s="11">
        <v>62405</v>
      </c>
      <c r="Q83" s="10">
        <v>0</v>
      </c>
      <c r="R83" s="9">
        <f>'CO2 Injection'!G83*365</f>
        <v>9579.7899999999991</v>
      </c>
      <c r="S83" s="11">
        <v>62405</v>
      </c>
      <c r="T83" s="10">
        <v>0</v>
      </c>
      <c r="U83" s="9">
        <f>'CO2 Injection'!H83*365</f>
        <v>9579.7899999999991</v>
      </c>
      <c r="V83" s="11">
        <v>62405</v>
      </c>
      <c r="W83" s="10">
        <v>0</v>
      </c>
      <c r="X83" s="9">
        <f>'CO2 Injection'!I83*365</f>
        <v>9579.7899999999991</v>
      </c>
      <c r="Y83" s="11">
        <v>62405</v>
      </c>
      <c r="Z83" s="10">
        <v>0</v>
      </c>
      <c r="AA83" s="9">
        <f>'CO2 Injection'!J83*365</f>
        <v>9579.7899999999991</v>
      </c>
      <c r="AB83" s="11">
        <v>62405</v>
      </c>
      <c r="AC83" s="10">
        <v>0</v>
      </c>
      <c r="AD83" s="9">
        <f>'CO2 Injection'!K83*365</f>
        <v>9579.7899999999991</v>
      </c>
      <c r="AE83" s="11">
        <v>62405</v>
      </c>
      <c r="AF83" s="10">
        <v>0</v>
      </c>
      <c r="AG83" s="9">
        <f>'CO2 Injection'!L83*365</f>
        <v>9579.7899999999991</v>
      </c>
      <c r="AH83" s="11">
        <v>62405</v>
      </c>
      <c r="AI83" s="10">
        <v>0</v>
      </c>
      <c r="AJ83" s="9">
        <f>'CO2 Injection'!M83*365</f>
        <v>9579.7899999999991</v>
      </c>
      <c r="AK83" s="11">
        <v>62405</v>
      </c>
      <c r="AL83" s="10">
        <v>0</v>
      </c>
      <c r="AM83" s="9">
        <f>'CO2 Injection'!N83*365</f>
        <v>9579.7899999999991</v>
      </c>
      <c r="AN83" s="11">
        <v>62405</v>
      </c>
      <c r="AO83" s="10">
        <v>0</v>
      </c>
      <c r="AP83" s="9">
        <f>'CO2 Injection'!O83*365</f>
        <v>9579.7899999999991</v>
      </c>
      <c r="AQ83" s="11">
        <v>62405</v>
      </c>
      <c r="AR83" s="10">
        <v>0</v>
      </c>
      <c r="AS83" s="9">
        <f>'CO2 Injection'!P83*365</f>
        <v>9579.7899999999991</v>
      </c>
      <c r="AT83" s="11">
        <v>62405</v>
      </c>
      <c r="AU83" s="10">
        <v>0</v>
      </c>
      <c r="AV83" s="9">
        <f>'CO2 Injection'!Q83*365</f>
        <v>9579.7899999999991</v>
      </c>
    </row>
    <row r="84" spans="3:48" x14ac:dyDescent="0.45">
      <c r="C84">
        <v>80</v>
      </c>
      <c r="D84" s="11">
        <v>61651</v>
      </c>
      <c r="E84" s="10">
        <v>0</v>
      </c>
      <c r="F84" s="9">
        <f>'CO2 Injection'!C84*365</f>
        <v>9375.0249999999996</v>
      </c>
      <c r="G84" s="11">
        <v>61651</v>
      </c>
      <c r="H84" s="10">
        <v>0</v>
      </c>
      <c r="I84" s="9">
        <f>'CO2 Injection'!D84*365</f>
        <v>9375.0249999999996</v>
      </c>
      <c r="J84" s="11">
        <v>61651</v>
      </c>
      <c r="K84" s="10">
        <v>0</v>
      </c>
      <c r="L84" s="9">
        <f>'CO2 Injection'!E84*365</f>
        <v>9375.0249999999996</v>
      </c>
      <c r="M84" s="11">
        <v>61651</v>
      </c>
      <c r="N84" s="10">
        <v>0</v>
      </c>
      <c r="O84" s="9">
        <f>'CO2 Injection'!F84*365</f>
        <v>9375.0249999999996</v>
      </c>
      <c r="P84" s="11">
        <v>61651</v>
      </c>
      <c r="Q84" s="10">
        <v>0</v>
      </c>
      <c r="R84" s="9">
        <f>'CO2 Injection'!G84*365</f>
        <v>9375.0249999999996</v>
      </c>
      <c r="S84" s="11">
        <v>61651</v>
      </c>
      <c r="T84" s="10">
        <v>0</v>
      </c>
      <c r="U84" s="9">
        <f>'CO2 Injection'!H84*365</f>
        <v>9375.0249999999996</v>
      </c>
      <c r="V84" s="11">
        <v>61651</v>
      </c>
      <c r="W84" s="10">
        <v>0</v>
      </c>
      <c r="X84" s="9">
        <f>'CO2 Injection'!I84*365</f>
        <v>9375.0249999999996</v>
      </c>
      <c r="Y84" s="11">
        <v>61651</v>
      </c>
      <c r="Z84" s="10">
        <v>0</v>
      </c>
      <c r="AA84" s="9">
        <f>'CO2 Injection'!J84*365</f>
        <v>9375.0249999999996</v>
      </c>
      <c r="AB84" s="11">
        <v>61651</v>
      </c>
      <c r="AC84" s="10">
        <v>0</v>
      </c>
      <c r="AD84" s="9">
        <f>'CO2 Injection'!K84*365</f>
        <v>9375.0249999999996</v>
      </c>
      <c r="AE84" s="11">
        <v>61651</v>
      </c>
      <c r="AF84" s="10">
        <v>0</v>
      </c>
      <c r="AG84" s="9">
        <f>'CO2 Injection'!L84*365</f>
        <v>9375.0249999999996</v>
      </c>
      <c r="AH84" s="11">
        <v>61651</v>
      </c>
      <c r="AI84" s="10">
        <v>0</v>
      </c>
      <c r="AJ84" s="9">
        <f>'CO2 Injection'!M84*365</f>
        <v>9375.0249999999996</v>
      </c>
      <c r="AK84" s="11">
        <v>61651</v>
      </c>
      <c r="AL84" s="10">
        <v>0</v>
      </c>
      <c r="AM84" s="9">
        <f>'CO2 Injection'!N84*365</f>
        <v>9375.0249999999996</v>
      </c>
      <c r="AN84" s="11">
        <v>61651</v>
      </c>
      <c r="AO84" s="10">
        <v>0</v>
      </c>
      <c r="AP84" s="9">
        <f>'CO2 Injection'!O84*365</f>
        <v>9375.0249999999996</v>
      </c>
      <c r="AQ84" s="11">
        <v>61651</v>
      </c>
      <c r="AR84" s="10">
        <v>0</v>
      </c>
      <c r="AS84" s="9">
        <f>'CO2 Injection'!P84*365</f>
        <v>9375.0249999999996</v>
      </c>
      <c r="AT84" s="11">
        <v>61651</v>
      </c>
      <c r="AU84" s="10">
        <v>0</v>
      </c>
      <c r="AV84" s="9">
        <f>'CO2 Injection'!Q84*365</f>
        <v>9375.0249999999996</v>
      </c>
    </row>
    <row r="85" spans="3:48" x14ac:dyDescent="0.45">
      <c r="C85">
        <v>81</v>
      </c>
      <c r="D85" s="11">
        <v>60802</v>
      </c>
      <c r="E85" s="10">
        <v>0</v>
      </c>
      <c r="F85" s="9">
        <f>'CO2 Injection'!C85*365</f>
        <v>9179.3850000000002</v>
      </c>
      <c r="G85" s="11">
        <v>60802</v>
      </c>
      <c r="H85" s="10">
        <v>0</v>
      </c>
      <c r="I85" s="9">
        <f>'CO2 Injection'!D85*365</f>
        <v>9179.3850000000002</v>
      </c>
      <c r="J85" s="11">
        <v>60802</v>
      </c>
      <c r="K85" s="10">
        <v>0</v>
      </c>
      <c r="L85" s="9">
        <f>'CO2 Injection'!E85*365</f>
        <v>9179.3850000000002</v>
      </c>
      <c r="M85" s="11">
        <v>60802</v>
      </c>
      <c r="N85" s="10">
        <v>0</v>
      </c>
      <c r="O85" s="9">
        <f>'CO2 Injection'!F85*365</f>
        <v>9179.3850000000002</v>
      </c>
      <c r="P85" s="11">
        <v>60802</v>
      </c>
      <c r="Q85" s="10">
        <v>0</v>
      </c>
      <c r="R85" s="9">
        <f>'CO2 Injection'!G85*365</f>
        <v>9179.3850000000002</v>
      </c>
      <c r="S85" s="11">
        <v>60802</v>
      </c>
      <c r="T85" s="10">
        <v>0</v>
      </c>
      <c r="U85" s="9">
        <f>'CO2 Injection'!H85*365</f>
        <v>9179.3850000000002</v>
      </c>
      <c r="V85" s="11">
        <v>60802</v>
      </c>
      <c r="W85" s="10">
        <v>0</v>
      </c>
      <c r="X85" s="9">
        <f>'CO2 Injection'!I85*365</f>
        <v>9179.3850000000002</v>
      </c>
      <c r="Y85" s="11">
        <v>60802</v>
      </c>
      <c r="Z85" s="10">
        <v>0</v>
      </c>
      <c r="AA85" s="9">
        <f>'CO2 Injection'!J85*365</f>
        <v>9179.3850000000002</v>
      </c>
      <c r="AB85" s="11">
        <v>60802</v>
      </c>
      <c r="AC85" s="10">
        <v>0</v>
      </c>
      <c r="AD85" s="9">
        <f>'CO2 Injection'!K85*365</f>
        <v>9179.3850000000002</v>
      </c>
      <c r="AE85" s="11">
        <v>60802</v>
      </c>
      <c r="AF85" s="10">
        <v>0</v>
      </c>
      <c r="AG85" s="9">
        <f>'CO2 Injection'!L85*365</f>
        <v>9179.3850000000002</v>
      </c>
      <c r="AH85" s="11">
        <v>60802</v>
      </c>
      <c r="AI85" s="10">
        <v>0</v>
      </c>
      <c r="AJ85" s="9">
        <f>'CO2 Injection'!M85*365</f>
        <v>9179.3850000000002</v>
      </c>
      <c r="AK85" s="11">
        <v>60802</v>
      </c>
      <c r="AL85" s="10">
        <v>0</v>
      </c>
      <c r="AM85" s="9">
        <f>'CO2 Injection'!N85*365</f>
        <v>9179.3850000000002</v>
      </c>
      <c r="AN85" s="11">
        <v>60802</v>
      </c>
      <c r="AO85" s="10">
        <v>0</v>
      </c>
      <c r="AP85" s="9">
        <f>'CO2 Injection'!O85*365</f>
        <v>9179.3850000000002</v>
      </c>
      <c r="AQ85" s="11">
        <v>60802</v>
      </c>
      <c r="AR85" s="10">
        <v>0</v>
      </c>
      <c r="AS85" s="9">
        <f>'CO2 Injection'!P85*365</f>
        <v>9179.3850000000002</v>
      </c>
      <c r="AT85" s="11">
        <v>60802</v>
      </c>
      <c r="AU85" s="10">
        <v>0</v>
      </c>
      <c r="AV85" s="9">
        <f>'CO2 Injection'!Q85*365</f>
        <v>9179.3850000000002</v>
      </c>
    </row>
    <row r="86" spans="3:48" x14ac:dyDescent="0.45">
      <c r="C86">
        <v>82</v>
      </c>
      <c r="D86" s="11">
        <v>59878</v>
      </c>
      <c r="E86" s="10">
        <v>0</v>
      </c>
      <c r="F86" s="9">
        <f>'CO2 Injection'!C86*365</f>
        <v>8992.14</v>
      </c>
      <c r="G86" s="11">
        <v>59878</v>
      </c>
      <c r="H86" s="10">
        <v>0</v>
      </c>
      <c r="I86" s="9">
        <f>'CO2 Injection'!D86*365</f>
        <v>8992.14</v>
      </c>
      <c r="J86" s="11">
        <v>59878</v>
      </c>
      <c r="K86" s="10">
        <v>0</v>
      </c>
      <c r="L86" s="9">
        <f>'CO2 Injection'!E86*365</f>
        <v>8992.14</v>
      </c>
      <c r="M86" s="11">
        <v>59878</v>
      </c>
      <c r="N86" s="10">
        <v>0</v>
      </c>
      <c r="O86" s="9">
        <f>'CO2 Injection'!F86*365</f>
        <v>8992.14</v>
      </c>
      <c r="P86" s="11">
        <v>59878</v>
      </c>
      <c r="Q86" s="10">
        <v>0</v>
      </c>
      <c r="R86" s="9">
        <f>'CO2 Injection'!G86*365</f>
        <v>8992.14</v>
      </c>
      <c r="S86" s="11">
        <v>59878</v>
      </c>
      <c r="T86" s="10">
        <v>0</v>
      </c>
      <c r="U86" s="9">
        <f>'CO2 Injection'!H86*365</f>
        <v>8992.14</v>
      </c>
      <c r="V86" s="11">
        <v>59878</v>
      </c>
      <c r="W86" s="10">
        <v>0</v>
      </c>
      <c r="X86" s="9">
        <f>'CO2 Injection'!I86*365</f>
        <v>8992.14</v>
      </c>
      <c r="Y86" s="11">
        <v>59878</v>
      </c>
      <c r="Z86" s="10">
        <v>0</v>
      </c>
      <c r="AA86" s="9">
        <f>'CO2 Injection'!J86*365</f>
        <v>8992.14</v>
      </c>
      <c r="AB86" s="11">
        <v>59878</v>
      </c>
      <c r="AC86" s="10">
        <v>0</v>
      </c>
      <c r="AD86" s="9">
        <f>'CO2 Injection'!K86*365</f>
        <v>8992.14</v>
      </c>
      <c r="AE86" s="11">
        <v>59878</v>
      </c>
      <c r="AF86" s="10">
        <v>0</v>
      </c>
      <c r="AG86" s="9">
        <f>'CO2 Injection'!L86*365</f>
        <v>8992.14</v>
      </c>
      <c r="AH86" s="11">
        <v>59878</v>
      </c>
      <c r="AI86" s="10">
        <v>0</v>
      </c>
      <c r="AJ86" s="9">
        <f>'CO2 Injection'!M86*365</f>
        <v>8992.14</v>
      </c>
      <c r="AK86" s="11">
        <v>59878</v>
      </c>
      <c r="AL86" s="10">
        <v>0</v>
      </c>
      <c r="AM86" s="9">
        <f>'CO2 Injection'!N86*365</f>
        <v>8992.14</v>
      </c>
      <c r="AN86" s="11">
        <v>59878</v>
      </c>
      <c r="AO86" s="10">
        <v>0</v>
      </c>
      <c r="AP86" s="9">
        <f>'CO2 Injection'!O86*365</f>
        <v>8992.14</v>
      </c>
      <c r="AQ86" s="11">
        <v>59878</v>
      </c>
      <c r="AR86" s="10">
        <v>0</v>
      </c>
      <c r="AS86" s="9">
        <f>'CO2 Injection'!P86*365</f>
        <v>8992.14</v>
      </c>
      <c r="AT86" s="11">
        <v>59878</v>
      </c>
      <c r="AU86" s="10">
        <v>0</v>
      </c>
      <c r="AV86" s="9">
        <f>'CO2 Injection'!Q86*365</f>
        <v>8992.14</v>
      </c>
    </row>
    <row r="87" spans="3:48" x14ac:dyDescent="0.45">
      <c r="C87">
        <v>83</v>
      </c>
      <c r="D87" s="11">
        <v>62683</v>
      </c>
      <c r="E87" s="10">
        <v>0</v>
      </c>
      <c r="F87" s="9">
        <f>'CO2 Injection'!C87*365</f>
        <v>8813.6549999999988</v>
      </c>
      <c r="G87" s="11">
        <v>62683</v>
      </c>
      <c r="H87" s="10">
        <v>0</v>
      </c>
      <c r="I87" s="9">
        <f>'CO2 Injection'!D87*365</f>
        <v>8813.6549999999988</v>
      </c>
      <c r="J87" s="11">
        <v>62683</v>
      </c>
      <c r="K87" s="10">
        <v>0</v>
      </c>
      <c r="L87" s="9">
        <f>'CO2 Injection'!E87*365</f>
        <v>8813.6549999999988</v>
      </c>
      <c r="M87" s="11">
        <v>62683</v>
      </c>
      <c r="N87" s="10">
        <v>0</v>
      </c>
      <c r="O87" s="9">
        <f>'CO2 Injection'!F87*365</f>
        <v>8813.6549999999988</v>
      </c>
      <c r="P87" s="11">
        <v>62683</v>
      </c>
      <c r="Q87" s="10">
        <v>0</v>
      </c>
      <c r="R87" s="9">
        <f>'CO2 Injection'!G87*365</f>
        <v>8813.6549999999988</v>
      </c>
      <c r="S87" s="11">
        <v>62683</v>
      </c>
      <c r="T87" s="10">
        <v>0</v>
      </c>
      <c r="U87" s="9">
        <f>'CO2 Injection'!H87*365</f>
        <v>8813.6549999999988</v>
      </c>
      <c r="V87" s="11">
        <v>62683</v>
      </c>
      <c r="W87" s="10">
        <v>0</v>
      </c>
      <c r="X87" s="9">
        <f>'CO2 Injection'!I87*365</f>
        <v>8813.6549999999988</v>
      </c>
      <c r="Y87" s="11">
        <v>62683</v>
      </c>
      <c r="Z87" s="10">
        <v>0</v>
      </c>
      <c r="AA87" s="9">
        <f>'CO2 Injection'!J87*365</f>
        <v>8813.6549999999988</v>
      </c>
      <c r="AB87" s="11">
        <v>62683</v>
      </c>
      <c r="AC87" s="10">
        <v>0</v>
      </c>
      <c r="AD87" s="9">
        <f>'CO2 Injection'!K87*365</f>
        <v>8813.6549999999988</v>
      </c>
      <c r="AE87" s="11">
        <v>62683</v>
      </c>
      <c r="AF87" s="10">
        <v>0</v>
      </c>
      <c r="AG87" s="9">
        <f>'CO2 Injection'!L87*365</f>
        <v>8813.6549999999988</v>
      </c>
      <c r="AH87" s="11">
        <v>62683</v>
      </c>
      <c r="AI87" s="10">
        <v>0</v>
      </c>
      <c r="AJ87" s="9">
        <f>'CO2 Injection'!M87*365</f>
        <v>8813.6549999999988</v>
      </c>
      <c r="AK87" s="11">
        <v>62683</v>
      </c>
      <c r="AL87" s="10">
        <v>0</v>
      </c>
      <c r="AM87" s="9">
        <f>'CO2 Injection'!N87*365</f>
        <v>8813.6549999999988</v>
      </c>
      <c r="AN87" s="11">
        <v>62683</v>
      </c>
      <c r="AO87" s="10">
        <v>0</v>
      </c>
      <c r="AP87" s="9">
        <f>'CO2 Injection'!O87*365</f>
        <v>8813.6549999999988</v>
      </c>
      <c r="AQ87" s="11">
        <v>62683</v>
      </c>
      <c r="AR87" s="10">
        <v>0</v>
      </c>
      <c r="AS87" s="9">
        <f>'CO2 Injection'!P87*365</f>
        <v>8813.6549999999988</v>
      </c>
      <c r="AT87" s="11">
        <v>62683</v>
      </c>
      <c r="AU87" s="10">
        <v>0</v>
      </c>
      <c r="AV87" s="9">
        <f>'CO2 Injection'!Q87*365</f>
        <v>8813.6549999999988</v>
      </c>
    </row>
    <row r="88" spans="3:48" x14ac:dyDescent="0.45">
      <c r="C88">
        <v>84</v>
      </c>
      <c r="D88" s="11">
        <v>61670</v>
      </c>
      <c r="E88" s="10">
        <v>0</v>
      </c>
      <c r="F88" s="9">
        <f>'CO2 Injection'!C88*365</f>
        <v>8643.93</v>
      </c>
      <c r="G88" s="11">
        <v>61670</v>
      </c>
      <c r="H88" s="10">
        <v>0</v>
      </c>
      <c r="I88" s="9">
        <f>'CO2 Injection'!D88*365</f>
        <v>8643.93</v>
      </c>
      <c r="J88" s="11">
        <v>61670</v>
      </c>
      <c r="K88" s="10">
        <v>0</v>
      </c>
      <c r="L88" s="9">
        <f>'CO2 Injection'!E88*365</f>
        <v>8643.93</v>
      </c>
      <c r="M88" s="11">
        <v>61670</v>
      </c>
      <c r="N88" s="10">
        <v>0</v>
      </c>
      <c r="O88" s="9">
        <f>'CO2 Injection'!F88*365</f>
        <v>8643.93</v>
      </c>
      <c r="P88" s="11">
        <v>61670</v>
      </c>
      <c r="Q88" s="10">
        <v>0</v>
      </c>
      <c r="R88" s="9">
        <f>'CO2 Injection'!G88*365</f>
        <v>8643.93</v>
      </c>
      <c r="S88" s="11">
        <v>61670</v>
      </c>
      <c r="T88" s="10">
        <v>0</v>
      </c>
      <c r="U88" s="9">
        <f>'CO2 Injection'!H88*365</f>
        <v>8643.93</v>
      </c>
      <c r="V88" s="11">
        <v>61670</v>
      </c>
      <c r="W88" s="10">
        <v>0</v>
      </c>
      <c r="X88" s="9">
        <f>'CO2 Injection'!I88*365</f>
        <v>8643.93</v>
      </c>
      <c r="Y88" s="11">
        <v>61670</v>
      </c>
      <c r="Z88" s="10">
        <v>0</v>
      </c>
      <c r="AA88" s="9">
        <f>'CO2 Injection'!J88*365</f>
        <v>8643.93</v>
      </c>
      <c r="AB88" s="11">
        <v>61670</v>
      </c>
      <c r="AC88" s="10">
        <v>0</v>
      </c>
      <c r="AD88" s="9">
        <f>'CO2 Injection'!K88*365</f>
        <v>8643.93</v>
      </c>
      <c r="AE88" s="11">
        <v>61670</v>
      </c>
      <c r="AF88" s="10">
        <v>0</v>
      </c>
      <c r="AG88" s="9">
        <f>'CO2 Injection'!L88*365</f>
        <v>8643.93</v>
      </c>
      <c r="AH88" s="11">
        <v>61670</v>
      </c>
      <c r="AI88" s="10">
        <v>0</v>
      </c>
      <c r="AJ88" s="9">
        <f>'CO2 Injection'!M88*365</f>
        <v>8643.93</v>
      </c>
      <c r="AK88" s="11">
        <v>61670</v>
      </c>
      <c r="AL88" s="10">
        <v>0</v>
      </c>
      <c r="AM88" s="9">
        <f>'CO2 Injection'!N88*365</f>
        <v>8643.93</v>
      </c>
      <c r="AN88" s="11">
        <v>61670</v>
      </c>
      <c r="AO88" s="10">
        <v>0</v>
      </c>
      <c r="AP88" s="9">
        <f>'CO2 Injection'!O88*365</f>
        <v>8643.93</v>
      </c>
      <c r="AQ88" s="11">
        <v>61670</v>
      </c>
      <c r="AR88" s="10">
        <v>0</v>
      </c>
      <c r="AS88" s="9">
        <f>'CO2 Injection'!P88*365</f>
        <v>8643.93</v>
      </c>
      <c r="AT88" s="11">
        <v>61670</v>
      </c>
      <c r="AU88" s="10">
        <v>0</v>
      </c>
      <c r="AV88" s="9">
        <f>'CO2 Injection'!Q88*365</f>
        <v>8643.93</v>
      </c>
    </row>
    <row r="89" spans="3:48" x14ac:dyDescent="0.45">
      <c r="C89">
        <v>85</v>
      </c>
      <c r="D89" s="11">
        <v>60608</v>
      </c>
      <c r="E89" s="10">
        <v>0</v>
      </c>
      <c r="F89" s="9">
        <f>'CO2 Injection'!C89*365</f>
        <v>8482.5999999999985</v>
      </c>
      <c r="G89" s="11">
        <v>60608</v>
      </c>
      <c r="H89" s="10">
        <v>0</v>
      </c>
      <c r="I89" s="9">
        <f>'CO2 Injection'!D89*365</f>
        <v>8482.5999999999985</v>
      </c>
      <c r="J89" s="11">
        <v>60608</v>
      </c>
      <c r="K89" s="10">
        <v>0</v>
      </c>
      <c r="L89" s="9">
        <f>'CO2 Injection'!E89*365</f>
        <v>8482.5999999999985</v>
      </c>
      <c r="M89" s="11">
        <v>60608</v>
      </c>
      <c r="N89" s="10">
        <v>0</v>
      </c>
      <c r="O89" s="9">
        <f>'CO2 Injection'!F89*365</f>
        <v>8482.5999999999985</v>
      </c>
      <c r="P89" s="11">
        <v>60608</v>
      </c>
      <c r="Q89" s="10">
        <v>0</v>
      </c>
      <c r="R89" s="9">
        <f>'CO2 Injection'!G89*365</f>
        <v>8482.5999999999985</v>
      </c>
      <c r="S89" s="11">
        <v>60608</v>
      </c>
      <c r="T89" s="10">
        <v>0</v>
      </c>
      <c r="U89" s="9">
        <f>'CO2 Injection'!H89*365</f>
        <v>8482.5999999999985</v>
      </c>
      <c r="V89" s="11">
        <v>60608</v>
      </c>
      <c r="W89" s="10">
        <v>0</v>
      </c>
      <c r="X89" s="9">
        <f>'CO2 Injection'!I89*365</f>
        <v>8482.5999999999985</v>
      </c>
      <c r="Y89" s="11">
        <v>60608</v>
      </c>
      <c r="Z89" s="10">
        <v>0</v>
      </c>
      <c r="AA89" s="9">
        <f>'CO2 Injection'!J89*365</f>
        <v>8482.5999999999985</v>
      </c>
      <c r="AB89" s="11">
        <v>60608</v>
      </c>
      <c r="AC89" s="10">
        <v>0</v>
      </c>
      <c r="AD89" s="9">
        <f>'CO2 Injection'!K89*365</f>
        <v>8482.5999999999985</v>
      </c>
      <c r="AE89" s="11">
        <v>60608</v>
      </c>
      <c r="AF89" s="10">
        <v>0</v>
      </c>
      <c r="AG89" s="9">
        <f>'CO2 Injection'!L89*365</f>
        <v>8482.5999999999985</v>
      </c>
      <c r="AH89" s="11">
        <v>60608</v>
      </c>
      <c r="AI89" s="10">
        <v>0</v>
      </c>
      <c r="AJ89" s="9">
        <f>'CO2 Injection'!M89*365</f>
        <v>8482.5999999999985</v>
      </c>
      <c r="AK89" s="11">
        <v>60608</v>
      </c>
      <c r="AL89" s="10">
        <v>0</v>
      </c>
      <c r="AM89" s="9">
        <f>'CO2 Injection'!N89*365</f>
        <v>8482.5999999999985</v>
      </c>
      <c r="AN89" s="11">
        <v>60608</v>
      </c>
      <c r="AO89" s="10">
        <v>0</v>
      </c>
      <c r="AP89" s="9">
        <f>'CO2 Injection'!O89*365</f>
        <v>8482.5999999999985</v>
      </c>
      <c r="AQ89" s="11">
        <v>60608</v>
      </c>
      <c r="AR89" s="10">
        <v>0</v>
      </c>
      <c r="AS89" s="9">
        <f>'CO2 Injection'!P89*365</f>
        <v>8482.5999999999985</v>
      </c>
      <c r="AT89" s="11">
        <v>60608</v>
      </c>
      <c r="AU89" s="10">
        <v>0</v>
      </c>
      <c r="AV89" s="9">
        <f>'CO2 Injection'!Q89*365</f>
        <v>8482.5999999999985</v>
      </c>
    </row>
    <row r="90" spans="3:48" x14ac:dyDescent="0.45">
      <c r="C90">
        <v>86</v>
      </c>
      <c r="D90" s="11">
        <v>59523</v>
      </c>
      <c r="E90" s="10">
        <v>0</v>
      </c>
      <c r="F90" s="9">
        <f>'CO2 Injection'!C90*365</f>
        <v>8329.6650000000009</v>
      </c>
      <c r="G90" s="11">
        <v>59523</v>
      </c>
      <c r="H90" s="10">
        <v>0</v>
      </c>
      <c r="I90" s="9">
        <f>'CO2 Injection'!D90*365</f>
        <v>8329.6650000000009</v>
      </c>
      <c r="J90" s="11">
        <v>59523</v>
      </c>
      <c r="K90" s="10">
        <v>0</v>
      </c>
      <c r="L90" s="9">
        <f>'CO2 Injection'!E90*365</f>
        <v>8329.6650000000009</v>
      </c>
      <c r="M90" s="11">
        <v>59523</v>
      </c>
      <c r="N90" s="10">
        <v>0</v>
      </c>
      <c r="O90" s="9">
        <f>'CO2 Injection'!F90*365</f>
        <v>8329.6650000000009</v>
      </c>
      <c r="P90" s="11">
        <v>59523</v>
      </c>
      <c r="Q90" s="10">
        <v>0</v>
      </c>
      <c r="R90" s="9">
        <f>'CO2 Injection'!G90*365</f>
        <v>8329.6650000000009</v>
      </c>
      <c r="S90" s="11">
        <v>59523</v>
      </c>
      <c r="T90" s="10">
        <v>0</v>
      </c>
      <c r="U90" s="9">
        <f>'CO2 Injection'!H90*365</f>
        <v>8329.6650000000009</v>
      </c>
      <c r="V90" s="11">
        <v>59523</v>
      </c>
      <c r="W90" s="10">
        <v>0</v>
      </c>
      <c r="X90" s="9">
        <f>'CO2 Injection'!I90*365</f>
        <v>8329.6650000000009</v>
      </c>
      <c r="Y90" s="11">
        <v>59523</v>
      </c>
      <c r="Z90" s="10">
        <v>0</v>
      </c>
      <c r="AA90" s="9">
        <f>'CO2 Injection'!J90*365</f>
        <v>8329.6650000000009</v>
      </c>
      <c r="AB90" s="11">
        <v>59523</v>
      </c>
      <c r="AC90" s="10">
        <v>0</v>
      </c>
      <c r="AD90" s="9">
        <f>'CO2 Injection'!K90*365</f>
        <v>8329.6650000000009</v>
      </c>
      <c r="AE90" s="11">
        <v>59523</v>
      </c>
      <c r="AF90" s="10">
        <v>0</v>
      </c>
      <c r="AG90" s="9">
        <f>'CO2 Injection'!L90*365</f>
        <v>8329.6650000000009</v>
      </c>
      <c r="AH90" s="11">
        <v>59523</v>
      </c>
      <c r="AI90" s="10">
        <v>0</v>
      </c>
      <c r="AJ90" s="9">
        <f>'CO2 Injection'!M90*365</f>
        <v>8329.6650000000009</v>
      </c>
      <c r="AK90" s="11">
        <v>59523</v>
      </c>
      <c r="AL90" s="10">
        <v>0</v>
      </c>
      <c r="AM90" s="9">
        <f>'CO2 Injection'!N90*365</f>
        <v>8329.6650000000009</v>
      </c>
      <c r="AN90" s="11">
        <v>59523</v>
      </c>
      <c r="AO90" s="10">
        <v>0</v>
      </c>
      <c r="AP90" s="9">
        <f>'CO2 Injection'!O90*365</f>
        <v>8329.6650000000009</v>
      </c>
      <c r="AQ90" s="11">
        <v>59523</v>
      </c>
      <c r="AR90" s="10">
        <v>0</v>
      </c>
      <c r="AS90" s="9">
        <f>'CO2 Injection'!P90*365</f>
        <v>8329.6650000000009</v>
      </c>
      <c r="AT90" s="11">
        <v>59523</v>
      </c>
      <c r="AU90" s="10">
        <v>0</v>
      </c>
      <c r="AV90" s="9">
        <f>'CO2 Injection'!Q90*365</f>
        <v>8329.6650000000009</v>
      </c>
    </row>
    <row r="91" spans="3:48" x14ac:dyDescent="0.45">
      <c r="C91">
        <v>87</v>
      </c>
      <c r="D91" s="11">
        <v>58437</v>
      </c>
      <c r="E91" s="10">
        <v>0</v>
      </c>
      <c r="F91" s="9">
        <f>'CO2 Injection'!C91*365</f>
        <v>8184.76</v>
      </c>
      <c r="G91" s="11">
        <v>58437</v>
      </c>
      <c r="H91" s="10">
        <v>0</v>
      </c>
      <c r="I91" s="9">
        <f>'CO2 Injection'!D91*365</f>
        <v>8184.76</v>
      </c>
      <c r="J91" s="11">
        <v>58437</v>
      </c>
      <c r="K91" s="10">
        <v>0</v>
      </c>
      <c r="L91" s="9">
        <f>'CO2 Injection'!E91*365</f>
        <v>8184.76</v>
      </c>
      <c r="M91" s="11">
        <v>58437</v>
      </c>
      <c r="N91" s="10">
        <v>0</v>
      </c>
      <c r="O91" s="9">
        <f>'CO2 Injection'!F91*365</f>
        <v>8184.76</v>
      </c>
      <c r="P91" s="11">
        <v>58437</v>
      </c>
      <c r="Q91" s="10">
        <v>0</v>
      </c>
      <c r="R91" s="9">
        <f>'CO2 Injection'!G91*365</f>
        <v>8184.76</v>
      </c>
      <c r="S91" s="11">
        <v>58437</v>
      </c>
      <c r="T91" s="10">
        <v>0</v>
      </c>
      <c r="U91" s="9">
        <f>'CO2 Injection'!H91*365</f>
        <v>8184.76</v>
      </c>
      <c r="V91" s="11">
        <v>58437</v>
      </c>
      <c r="W91" s="10">
        <v>0</v>
      </c>
      <c r="X91" s="9">
        <f>'CO2 Injection'!I91*365</f>
        <v>8184.76</v>
      </c>
      <c r="Y91" s="11">
        <v>58437</v>
      </c>
      <c r="Z91" s="10">
        <v>0</v>
      </c>
      <c r="AA91" s="9">
        <f>'CO2 Injection'!J91*365</f>
        <v>8184.76</v>
      </c>
      <c r="AB91" s="11">
        <v>58437</v>
      </c>
      <c r="AC91" s="10">
        <v>0</v>
      </c>
      <c r="AD91" s="9">
        <f>'CO2 Injection'!K91*365</f>
        <v>8184.76</v>
      </c>
      <c r="AE91" s="11">
        <v>58437</v>
      </c>
      <c r="AF91" s="10">
        <v>0</v>
      </c>
      <c r="AG91" s="9">
        <f>'CO2 Injection'!L91*365</f>
        <v>8184.76</v>
      </c>
      <c r="AH91" s="11">
        <v>58437</v>
      </c>
      <c r="AI91" s="10">
        <v>0</v>
      </c>
      <c r="AJ91" s="9">
        <f>'CO2 Injection'!M91*365</f>
        <v>8184.76</v>
      </c>
      <c r="AK91" s="11">
        <v>58437</v>
      </c>
      <c r="AL91" s="10">
        <v>0</v>
      </c>
      <c r="AM91" s="9">
        <f>'CO2 Injection'!N91*365</f>
        <v>8184.76</v>
      </c>
      <c r="AN91" s="11">
        <v>58437</v>
      </c>
      <c r="AO91" s="10">
        <v>0</v>
      </c>
      <c r="AP91" s="9">
        <f>'CO2 Injection'!O91*365</f>
        <v>8184.76</v>
      </c>
      <c r="AQ91" s="11">
        <v>58437</v>
      </c>
      <c r="AR91" s="10">
        <v>0</v>
      </c>
      <c r="AS91" s="9">
        <f>'CO2 Injection'!P91*365</f>
        <v>8184.76</v>
      </c>
      <c r="AT91" s="11">
        <v>58437</v>
      </c>
      <c r="AU91" s="10">
        <v>0</v>
      </c>
      <c r="AV91" s="9">
        <f>'CO2 Injection'!Q91*365</f>
        <v>8184.76</v>
      </c>
    </row>
    <row r="92" spans="3:48" x14ac:dyDescent="0.45">
      <c r="C92">
        <v>88</v>
      </c>
      <c r="D92" s="11">
        <v>61067</v>
      </c>
      <c r="E92" s="10">
        <v>0</v>
      </c>
      <c r="F92" s="9">
        <f>'CO2 Injection'!C92*365</f>
        <v>8048.25</v>
      </c>
      <c r="G92" s="11">
        <v>61067</v>
      </c>
      <c r="H92" s="10">
        <v>0</v>
      </c>
      <c r="I92" s="9">
        <f>'CO2 Injection'!D92*365</f>
        <v>8048.25</v>
      </c>
      <c r="J92" s="11">
        <v>61067</v>
      </c>
      <c r="K92" s="10">
        <v>0</v>
      </c>
      <c r="L92" s="9">
        <f>'CO2 Injection'!E92*365</f>
        <v>8048.25</v>
      </c>
      <c r="M92" s="11">
        <v>61067</v>
      </c>
      <c r="N92" s="10">
        <v>0</v>
      </c>
      <c r="O92" s="9">
        <f>'CO2 Injection'!F92*365</f>
        <v>8048.25</v>
      </c>
      <c r="P92" s="11">
        <v>61067</v>
      </c>
      <c r="Q92" s="10">
        <v>0</v>
      </c>
      <c r="R92" s="9">
        <f>'CO2 Injection'!G92*365</f>
        <v>8048.25</v>
      </c>
      <c r="S92" s="11">
        <v>61067</v>
      </c>
      <c r="T92" s="10">
        <v>0</v>
      </c>
      <c r="U92" s="9">
        <f>'CO2 Injection'!H92*365</f>
        <v>8048.25</v>
      </c>
      <c r="V92" s="11">
        <v>61067</v>
      </c>
      <c r="W92" s="10">
        <v>0</v>
      </c>
      <c r="X92" s="9">
        <f>'CO2 Injection'!I92*365</f>
        <v>8048.25</v>
      </c>
      <c r="Y92" s="11">
        <v>61067</v>
      </c>
      <c r="Z92" s="10">
        <v>0</v>
      </c>
      <c r="AA92" s="9">
        <f>'CO2 Injection'!J92*365</f>
        <v>8048.25</v>
      </c>
      <c r="AB92" s="11">
        <v>61067</v>
      </c>
      <c r="AC92" s="10">
        <v>0</v>
      </c>
      <c r="AD92" s="9">
        <f>'CO2 Injection'!K92*365</f>
        <v>8048.25</v>
      </c>
      <c r="AE92" s="11">
        <v>61067</v>
      </c>
      <c r="AF92" s="10">
        <v>0</v>
      </c>
      <c r="AG92" s="9">
        <f>'CO2 Injection'!L92*365</f>
        <v>8048.25</v>
      </c>
      <c r="AH92" s="11">
        <v>61067</v>
      </c>
      <c r="AI92" s="10">
        <v>0</v>
      </c>
      <c r="AJ92" s="9">
        <f>'CO2 Injection'!M92*365</f>
        <v>8048.25</v>
      </c>
      <c r="AK92" s="11">
        <v>61067</v>
      </c>
      <c r="AL92" s="10">
        <v>0</v>
      </c>
      <c r="AM92" s="9">
        <f>'CO2 Injection'!N92*365</f>
        <v>8048.25</v>
      </c>
      <c r="AN92" s="11">
        <v>61067</v>
      </c>
      <c r="AO92" s="10">
        <v>0</v>
      </c>
      <c r="AP92" s="9">
        <f>'CO2 Injection'!O92*365</f>
        <v>8048.25</v>
      </c>
      <c r="AQ92" s="11">
        <v>61067</v>
      </c>
      <c r="AR92" s="10">
        <v>0</v>
      </c>
      <c r="AS92" s="9">
        <f>'CO2 Injection'!P92*365</f>
        <v>8048.25</v>
      </c>
      <c r="AT92" s="11">
        <v>61067</v>
      </c>
      <c r="AU92" s="10">
        <v>0</v>
      </c>
      <c r="AV92" s="9">
        <f>'CO2 Injection'!Q92*365</f>
        <v>8048.25</v>
      </c>
    </row>
    <row r="93" spans="3:48" x14ac:dyDescent="0.45">
      <c r="C93">
        <v>89</v>
      </c>
      <c r="D93" s="11">
        <v>59913</v>
      </c>
      <c r="E93" s="10">
        <v>0</v>
      </c>
      <c r="F93" s="9">
        <f>'CO2 Injection'!C93*365</f>
        <v>7919.0400000000009</v>
      </c>
      <c r="G93" s="11">
        <v>59913</v>
      </c>
      <c r="H93" s="10">
        <v>0</v>
      </c>
      <c r="I93" s="9">
        <f>'CO2 Injection'!D93*365</f>
        <v>7919.0400000000009</v>
      </c>
      <c r="J93" s="11">
        <v>59913</v>
      </c>
      <c r="K93" s="10">
        <v>0</v>
      </c>
      <c r="L93" s="9">
        <f>'CO2 Injection'!E93*365</f>
        <v>7919.0400000000009</v>
      </c>
      <c r="M93" s="11">
        <v>59913</v>
      </c>
      <c r="N93" s="10">
        <v>0</v>
      </c>
      <c r="O93" s="9">
        <f>'CO2 Injection'!F93*365</f>
        <v>7919.0400000000009</v>
      </c>
      <c r="P93" s="11">
        <v>59913</v>
      </c>
      <c r="Q93" s="10">
        <v>0</v>
      </c>
      <c r="R93" s="9">
        <f>'CO2 Injection'!G93*365</f>
        <v>7919.0400000000009</v>
      </c>
      <c r="S93" s="11">
        <v>59913</v>
      </c>
      <c r="T93" s="10">
        <v>0</v>
      </c>
      <c r="U93" s="9">
        <f>'CO2 Injection'!H93*365</f>
        <v>7919.0400000000009</v>
      </c>
      <c r="V93" s="11">
        <v>59913</v>
      </c>
      <c r="W93" s="10">
        <v>0</v>
      </c>
      <c r="X93" s="9">
        <f>'CO2 Injection'!I93*365</f>
        <v>7919.0400000000009</v>
      </c>
      <c r="Y93" s="11">
        <v>59913</v>
      </c>
      <c r="Z93" s="10">
        <v>0</v>
      </c>
      <c r="AA93" s="9">
        <f>'CO2 Injection'!J93*365</f>
        <v>7919.0400000000009</v>
      </c>
      <c r="AB93" s="11">
        <v>59913</v>
      </c>
      <c r="AC93" s="10">
        <v>0</v>
      </c>
      <c r="AD93" s="9">
        <f>'CO2 Injection'!K93*365</f>
        <v>7919.0400000000009</v>
      </c>
      <c r="AE93" s="11">
        <v>59913</v>
      </c>
      <c r="AF93" s="10">
        <v>0</v>
      </c>
      <c r="AG93" s="9">
        <f>'CO2 Injection'!L93*365</f>
        <v>7919.0400000000009</v>
      </c>
      <c r="AH93" s="11">
        <v>59913</v>
      </c>
      <c r="AI93" s="10">
        <v>0</v>
      </c>
      <c r="AJ93" s="9">
        <f>'CO2 Injection'!M93*365</f>
        <v>7919.0400000000009</v>
      </c>
      <c r="AK93" s="11">
        <v>59913</v>
      </c>
      <c r="AL93" s="10">
        <v>0</v>
      </c>
      <c r="AM93" s="9">
        <f>'CO2 Injection'!N93*365</f>
        <v>7919.0400000000009</v>
      </c>
      <c r="AN93" s="11">
        <v>59913</v>
      </c>
      <c r="AO93" s="10">
        <v>0</v>
      </c>
      <c r="AP93" s="9">
        <f>'CO2 Injection'!O93*365</f>
        <v>7919.0400000000009</v>
      </c>
      <c r="AQ93" s="11">
        <v>59913</v>
      </c>
      <c r="AR93" s="10">
        <v>0</v>
      </c>
      <c r="AS93" s="9">
        <f>'CO2 Injection'!P93*365</f>
        <v>7919.0400000000009</v>
      </c>
      <c r="AT93" s="11">
        <v>59913</v>
      </c>
      <c r="AU93" s="10">
        <v>0</v>
      </c>
      <c r="AV93" s="9">
        <f>'CO2 Injection'!Q93*365</f>
        <v>7919.0400000000009</v>
      </c>
    </row>
    <row r="94" spans="3:48" x14ac:dyDescent="0.45">
      <c r="C94">
        <v>90</v>
      </c>
      <c r="D94" s="11">
        <v>58788</v>
      </c>
      <c r="E94" s="10">
        <v>0</v>
      </c>
      <c r="F94" s="9">
        <f>'CO2 Injection'!C94*365</f>
        <v>7797.1299999999992</v>
      </c>
      <c r="G94" s="11">
        <v>58788</v>
      </c>
      <c r="H94" s="10">
        <v>0</v>
      </c>
      <c r="I94" s="9">
        <f>'CO2 Injection'!D94*365</f>
        <v>7797.1299999999992</v>
      </c>
      <c r="J94" s="11">
        <v>58788</v>
      </c>
      <c r="K94" s="10">
        <v>0</v>
      </c>
      <c r="L94" s="9">
        <f>'CO2 Injection'!E94*365</f>
        <v>7797.1299999999992</v>
      </c>
      <c r="M94" s="11">
        <v>58788</v>
      </c>
      <c r="N94" s="10">
        <v>0</v>
      </c>
      <c r="O94" s="9">
        <f>'CO2 Injection'!F94*365</f>
        <v>7797.1299999999992</v>
      </c>
      <c r="P94" s="11">
        <v>58788</v>
      </c>
      <c r="Q94" s="10">
        <v>0</v>
      </c>
      <c r="R94" s="9">
        <f>'CO2 Injection'!G94*365</f>
        <v>7797.1299999999992</v>
      </c>
      <c r="S94" s="11">
        <v>58788</v>
      </c>
      <c r="T94" s="10">
        <v>0</v>
      </c>
      <c r="U94" s="9">
        <f>'CO2 Injection'!H94*365</f>
        <v>7797.1299999999992</v>
      </c>
      <c r="V94" s="11">
        <v>58788</v>
      </c>
      <c r="W94" s="10">
        <v>0</v>
      </c>
      <c r="X94" s="9">
        <f>'CO2 Injection'!I94*365</f>
        <v>7797.1299999999992</v>
      </c>
      <c r="Y94" s="11">
        <v>58788</v>
      </c>
      <c r="Z94" s="10">
        <v>0</v>
      </c>
      <c r="AA94" s="9">
        <f>'CO2 Injection'!J94*365</f>
        <v>7797.1299999999992</v>
      </c>
      <c r="AB94" s="11">
        <v>58788</v>
      </c>
      <c r="AC94" s="10">
        <v>0</v>
      </c>
      <c r="AD94" s="9">
        <f>'CO2 Injection'!K94*365</f>
        <v>7797.1299999999992</v>
      </c>
      <c r="AE94" s="11">
        <v>58788</v>
      </c>
      <c r="AF94" s="10">
        <v>0</v>
      </c>
      <c r="AG94" s="9">
        <f>'CO2 Injection'!L94*365</f>
        <v>7797.1299999999992</v>
      </c>
      <c r="AH94" s="11">
        <v>58788</v>
      </c>
      <c r="AI94" s="10">
        <v>0</v>
      </c>
      <c r="AJ94" s="9">
        <f>'CO2 Injection'!M94*365</f>
        <v>7797.1299999999992</v>
      </c>
      <c r="AK94" s="11">
        <v>58788</v>
      </c>
      <c r="AL94" s="10">
        <v>0</v>
      </c>
      <c r="AM94" s="9">
        <f>'CO2 Injection'!N94*365</f>
        <v>7797.1299999999992</v>
      </c>
      <c r="AN94" s="11">
        <v>58788</v>
      </c>
      <c r="AO94" s="10">
        <v>0</v>
      </c>
      <c r="AP94" s="9">
        <f>'CO2 Injection'!O94*365</f>
        <v>7797.1299999999992</v>
      </c>
      <c r="AQ94" s="11">
        <v>58788</v>
      </c>
      <c r="AR94" s="10">
        <v>0</v>
      </c>
      <c r="AS94" s="9">
        <f>'CO2 Injection'!P94*365</f>
        <v>7797.1299999999992</v>
      </c>
      <c r="AT94" s="11">
        <v>58788</v>
      </c>
      <c r="AU94" s="10">
        <v>0</v>
      </c>
      <c r="AV94" s="9">
        <f>'CO2 Injection'!Q94*365</f>
        <v>7797.1299999999992</v>
      </c>
    </row>
    <row r="95" spans="3:48" x14ac:dyDescent="0.45">
      <c r="C95">
        <v>91</v>
      </c>
      <c r="D95" s="11">
        <v>57707</v>
      </c>
      <c r="E95" s="10">
        <v>0</v>
      </c>
      <c r="F95" s="9">
        <f>'CO2 Injection'!C95*365</f>
        <v>7682.1550000000007</v>
      </c>
      <c r="G95" s="11">
        <v>57707</v>
      </c>
      <c r="H95" s="10">
        <v>0</v>
      </c>
      <c r="I95" s="9">
        <f>'CO2 Injection'!D95*365</f>
        <v>7682.1550000000007</v>
      </c>
      <c r="J95" s="11">
        <v>57707</v>
      </c>
      <c r="K95" s="10">
        <v>0</v>
      </c>
      <c r="L95" s="9">
        <f>'CO2 Injection'!E95*365</f>
        <v>7682.1550000000007</v>
      </c>
      <c r="M95" s="11">
        <v>57707</v>
      </c>
      <c r="N95" s="10">
        <v>0</v>
      </c>
      <c r="O95" s="9">
        <f>'CO2 Injection'!F95*365</f>
        <v>7682.1550000000007</v>
      </c>
      <c r="P95" s="11">
        <v>57707</v>
      </c>
      <c r="Q95" s="10">
        <v>0</v>
      </c>
      <c r="R95" s="9">
        <f>'CO2 Injection'!G95*365</f>
        <v>7682.1550000000007</v>
      </c>
      <c r="S95" s="11">
        <v>57707</v>
      </c>
      <c r="T95" s="10">
        <v>0</v>
      </c>
      <c r="U95" s="9">
        <f>'CO2 Injection'!H95*365</f>
        <v>7682.1550000000007</v>
      </c>
      <c r="V95" s="11">
        <v>57707</v>
      </c>
      <c r="W95" s="10">
        <v>0</v>
      </c>
      <c r="X95" s="9">
        <f>'CO2 Injection'!I95*365</f>
        <v>7682.1550000000007</v>
      </c>
      <c r="Y95" s="11">
        <v>57707</v>
      </c>
      <c r="Z95" s="10">
        <v>0</v>
      </c>
      <c r="AA95" s="9">
        <f>'CO2 Injection'!J95*365</f>
        <v>7682.1550000000007</v>
      </c>
      <c r="AB95" s="11">
        <v>57707</v>
      </c>
      <c r="AC95" s="10">
        <v>0</v>
      </c>
      <c r="AD95" s="9">
        <f>'CO2 Injection'!K95*365</f>
        <v>7682.1550000000007</v>
      </c>
      <c r="AE95" s="11">
        <v>57707</v>
      </c>
      <c r="AF95" s="10">
        <v>0</v>
      </c>
      <c r="AG95" s="9">
        <f>'CO2 Injection'!L95*365</f>
        <v>7682.1550000000007</v>
      </c>
      <c r="AH95" s="11">
        <v>57707</v>
      </c>
      <c r="AI95" s="10">
        <v>0</v>
      </c>
      <c r="AJ95" s="9">
        <f>'CO2 Injection'!M95*365</f>
        <v>7682.1550000000007</v>
      </c>
      <c r="AK95" s="11">
        <v>57707</v>
      </c>
      <c r="AL95" s="10">
        <v>0</v>
      </c>
      <c r="AM95" s="9">
        <f>'CO2 Injection'!N95*365</f>
        <v>7682.1550000000007</v>
      </c>
      <c r="AN95" s="11">
        <v>57707</v>
      </c>
      <c r="AO95" s="10">
        <v>0</v>
      </c>
      <c r="AP95" s="9">
        <f>'CO2 Injection'!O95*365</f>
        <v>7682.1550000000007</v>
      </c>
      <c r="AQ95" s="11">
        <v>57707</v>
      </c>
      <c r="AR95" s="10">
        <v>0</v>
      </c>
      <c r="AS95" s="9">
        <f>'CO2 Injection'!P95*365</f>
        <v>7682.1550000000007</v>
      </c>
      <c r="AT95" s="11">
        <v>57707</v>
      </c>
      <c r="AU95" s="10">
        <v>0</v>
      </c>
      <c r="AV95" s="9">
        <f>'CO2 Injection'!Q95*365</f>
        <v>7682.1550000000007</v>
      </c>
    </row>
    <row r="96" spans="3:48" x14ac:dyDescent="0.45">
      <c r="C96">
        <v>92</v>
      </c>
      <c r="D96" s="11">
        <v>56680</v>
      </c>
      <c r="E96" s="10">
        <v>0</v>
      </c>
      <c r="F96" s="9">
        <f>'CO2 Injection'!C96*365</f>
        <v>7573.75</v>
      </c>
      <c r="G96" s="11">
        <v>56680</v>
      </c>
      <c r="H96" s="10">
        <v>0</v>
      </c>
      <c r="I96" s="9">
        <f>'CO2 Injection'!D96*365</f>
        <v>7573.75</v>
      </c>
      <c r="J96" s="11">
        <v>56680</v>
      </c>
      <c r="K96" s="10">
        <v>0</v>
      </c>
      <c r="L96" s="9">
        <f>'CO2 Injection'!E96*365</f>
        <v>7573.75</v>
      </c>
      <c r="M96" s="11">
        <v>56680</v>
      </c>
      <c r="N96" s="10">
        <v>0</v>
      </c>
      <c r="O96" s="9">
        <f>'CO2 Injection'!F96*365</f>
        <v>7573.75</v>
      </c>
      <c r="P96" s="11">
        <v>56680</v>
      </c>
      <c r="Q96" s="10">
        <v>0</v>
      </c>
      <c r="R96" s="9">
        <f>'CO2 Injection'!G96*365</f>
        <v>7573.75</v>
      </c>
      <c r="S96" s="11">
        <v>56680</v>
      </c>
      <c r="T96" s="10">
        <v>0</v>
      </c>
      <c r="U96" s="9">
        <f>'CO2 Injection'!H96*365</f>
        <v>7573.75</v>
      </c>
      <c r="V96" s="11">
        <v>56680</v>
      </c>
      <c r="W96" s="10">
        <v>0</v>
      </c>
      <c r="X96" s="9">
        <f>'CO2 Injection'!I96*365</f>
        <v>7573.75</v>
      </c>
      <c r="Y96" s="11">
        <v>56680</v>
      </c>
      <c r="Z96" s="10">
        <v>0</v>
      </c>
      <c r="AA96" s="9">
        <f>'CO2 Injection'!J96*365</f>
        <v>7573.75</v>
      </c>
      <c r="AB96" s="11">
        <v>56680</v>
      </c>
      <c r="AC96" s="10">
        <v>0</v>
      </c>
      <c r="AD96" s="9">
        <f>'CO2 Injection'!K96*365</f>
        <v>7573.75</v>
      </c>
      <c r="AE96" s="11">
        <v>56680</v>
      </c>
      <c r="AF96" s="10">
        <v>0</v>
      </c>
      <c r="AG96" s="9">
        <f>'CO2 Injection'!L96*365</f>
        <v>7573.75</v>
      </c>
      <c r="AH96" s="11">
        <v>56680</v>
      </c>
      <c r="AI96" s="10">
        <v>0</v>
      </c>
      <c r="AJ96" s="9">
        <f>'CO2 Injection'!M96*365</f>
        <v>7573.75</v>
      </c>
      <c r="AK96" s="11">
        <v>56680</v>
      </c>
      <c r="AL96" s="10">
        <v>0</v>
      </c>
      <c r="AM96" s="9">
        <f>'CO2 Injection'!N96*365</f>
        <v>7573.75</v>
      </c>
      <c r="AN96" s="11">
        <v>56680</v>
      </c>
      <c r="AO96" s="10">
        <v>0</v>
      </c>
      <c r="AP96" s="9">
        <f>'CO2 Injection'!O96*365</f>
        <v>7573.75</v>
      </c>
      <c r="AQ96" s="11">
        <v>56680</v>
      </c>
      <c r="AR96" s="10">
        <v>0</v>
      </c>
      <c r="AS96" s="9">
        <f>'CO2 Injection'!P96*365</f>
        <v>7573.75</v>
      </c>
      <c r="AT96" s="11">
        <v>56680</v>
      </c>
      <c r="AU96" s="10">
        <v>0</v>
      </c>
      <c r="AV96" s="9">
        <f>'CO2 Injection'!Q96*365</f>
        <v>7573.75</v>
      </c>
    </row>
    <row r="97" spans="3:48" x14ac:dyDescent="0.45">
      <c r="C97">
        <v>93</v>
      </c>
      <c r="D97" s="11">
        <v>58955</v>
      </c>
      <c r="E97" s="10">
        <v>0</v>
      </c>
      <c r="F97" s="9">
        <f>'CO2 Injection'!C97*365</f>
        <v>7471.5499999999993</v>
      </c>
      <c r="G97" s="11">
        <v>58955</v>
      </c>
      <c r="H97" s="10">
        <v>0</v>
      </c>
      <c r="I97" s="9">
        <f>'CO2 Injection'!D97*365</f>
        <v>7471.5499999999993</v>
      </c>
      <c r="J97" s="11">
        <v>58955</v>
      </c>
      <c r="K97" s="10">
        <v>0</v>
      </c>
      <c r="L97" s="9">
        <f>'CO2 Injection'!E97*365</f>
        <v>7471.5499999999993</v>
      </c>
      <c r="M97" s="11">
        <v>58955</v>
      </c>
      <c r="N97" s="10">
        <v>0</v>
      </c>
      <c r="O97" s="9">
        <f>'CO2 Injection'!F97*365</f>
        <v>7471.5499999999993</v>
      </c>
      <c r="P97" s="11">
        <v>58955</v>
      </c>
      <c r="Q97" s="10">
        <v>0</v>
      </c>
      <c r="R97" s="9">
        <f>'CO2 Injection'!G97*365</f>
        <v>7471.5499999999993</v>
      </c>
      <c r="S97" s="11">
        <v>58955</v>
      </c>
      <c r="T97" s="10">
        <v>0</v>
      </c>
      <c r="U97" s="9">
        <f>'CO2 Injection'!H97*365</f>
        <v>7471.5499999999993</v>
      </c>
      <c r="V97" s="11">
        <v>58955</v>
      </c>
      <c r="W97" s="10">
        <v>0</v>
      </c>
      <c r="X97" s="9">
        <f>'CO2 Injection'!I97*365</f>
        <v>7471.5499999999993</v>
      </c>
      <c r="Y97" s="11">
        <v>58955</v>
      </c>
      <c r="Z97" s="10">
        <v>0</v>
      </c>
      <c r="AA97" s="9">
        <f>'CO2 Injection'!J97*365</f>
        <v>7471.5499999999993</v>
      </c>
      <c r="AB97" s="11">
        <v>58955</v>
      </c>
      <c r="AC97" s="10">
        <v>0</v>
      </c>
      <c r="AD97" s="9">
        <f>'CO2 Injection'!K97*365</f>
        <v>7471.5499999999993</v>
      </c>
      <c r="AE97" s="11">
        <v>58955</v>
      </c>
      <c r="AF97" s="10">
        <v>0</v>
      </c>
      <c r="AG97" s="9">
        <f>'CO2 Injection'!L97*365</f>
        <v>7471.5499999999993</v>
      </c>
      <c r="AH97" s="11">
        <v>58955</v>
      </c>
      <c r="AI97" s="10">
        <v>0</v>
      </c>
      <c r="AJ97" s="9">
        <f>'CO2 Injection'!M97*365</f>
        <v>7471.5499999999993</v>
      </c>
      <c r="AK97" s="11">
        <v>58955</v>
      </c>
      <c r="AL97" s="10">
        <v>0</v>
      </c>
      <c r="AM97" s="9">
        <f>'CO2 Injection'!N97*365</f>
        <v>7471.5499999999993</v>
      </c>
      <c r="AN97" s="11">
        <v>58955</v>
      </c>
      <c r="AO97" s="10">
        <v>0</v>
      </c>
      <c r="AP97" s="9">
        <f>'CO2 Injection'!O97*365</f>
        <v>7471.5499999999993</v>
      </c>
      <c r="AQ97" s="11">
        <v>58955</v>
      </c>
      <c r="AR97" s="10">
        <v>0</v>
      </c>
      <c r="AS97" s="9">
        <f>'CO2 Injection'!P97*365</f>
        <v>7471.5499999999993</v>
      </c>
      <c r="AT97" s="11">
        <v>58955</v>
      </c>
      <c r="AU97" s="10">
        <v>0</v>
      </c>
      <c r="AV97" s="9">
        <f>'CO2 Injection'!Q97*365</f>
        <v>7471.5499999999993</v>
      </c>
    </row>
    <row r="98" spans="3:48" x14ac:dyDescent="0.45">
      <c r="C98">
        <v>94</v>
      </c>
      <c r="D98" s="11">
        <v>57887</v>
      </c>
      <c r="E98" s="10">
        <v>0</v>
      </c>
      <c r="F98" s="9">
        <f>'CO2 Injection'!C98*365</f>
        <v>7374.8249999999998</v>
      </c>
      <c r="G98" s="11">
        <v>57887</v>
      </c>
      <c r="H98" s="10">
        <v>0</v>
      </c>
      <c r="I98" s="9">
        <f>'CO2 Injection'!D98*365</f>
        <v>7374.8249999999998</v>
      </c>
      <c r="J98" s="11">
        <v>57887</v>
      </c>
      <c r="K98" s="10">
        <v>0</v>
      </c>
      <c r="L98" s="9">
        <f>'CO2 Injection'!E98*365</f>
        <v>7374.8249999999998</v>
      </c>
      <c r="M98" s="11">
        <v>57887</v>
      </c>
      <c r="N98" s="10">
        <v>0</v>
      </c>
      <c r="O98" s="9">
        <f>'CO2 Injection'!F98*365</f>
        <v>7374.8249999999998</v>
      </c>
      <c r="P98" s="11">
        <v>57887</v>
      </c>
      <c r="Q98" s="10">
        <v>0</v>
      </c>
      <c r="R98" s="9">
        <f>'CO2 Injection'!G98*365</f>
        <v>7374.8249999999998</v>
      </c>
      <c r="S98" s="11">
        <v>57887</v>
      </c>
      <c r="T98" s="10">
        <v>0</v>
      </c>
      <c r="U98" s="9">
        <f>'CO2 Injection'!H98*365</f>
        <v>7374.8249999999998</v>
      </c>
      <c r="V98" s="11">
        <v>57887</v>
      </c>
      <c r="W98" s="10">
        <v>0</v>
      </c>
      <c r="X98" s="9">
        <f>'CO2 Injection'!I98*365</f>
        <v>7374.8249999999998</v>
      </c>
      <c r="Y98" s="11">
        <v>57887</v>
      </c>
      <c r="Z98" s="10">
        <v>0</v>
      </c>
      <c r="AA98" s="9">
        <f>'CO2 Injection'!J98*365</f>
        <v>7374.8249999999998</v>
      </c>
      <c r="AB98" s="11">
        <v>57887</v>
      </c>
      <c r="AC98" s="10">
        <v>0</v>
      </c>
      <c r="AD98" s="9">
        <f>'CO2 Injection'!K98*365</f>
        <v>7374.8249999999998</v>
      </c>
      <c r="AE98" s="11">
        <v>57887</v>
      </c>
      <c r="AF98" s="10">
        <v>0</v>
      </c>
      <c r="AG98" s="9">
        <f>'CO2 Injection'!L98*365</f>
        <v>7374.8249999999998</v>
      </c>
      <c r="AH98" s="11">
        <v>57887</v>
      </c>
      <c r="AI98" s="10">
        <v>0</v>
      </c>
      <c r="AJ98" s="9">
        <f>'CO2 Injection'!M98*365</f>
        <v>7374.8249999999998</v>
      </c>
      <c r="AK98" s="11">
        <v>57887</v>
      </c>
      <c r="AL98" s="10">
        <v>0</v>
      </c>
      <c r="AM98" s="9">
        <f>'CO2 Injection'!N98*365</f>
        <v>7374.8249999999998</v>
      </c>
      <c r="AN98" s="11">
        <v>57887</v>
      </c>
      <c r="AO98" s="10">
        <v>0</v>
      </c>
      <c r="AP98" s="9">
        <f>'CO2 Injection'!O98*365</f>
        <v>7374.8249999999998</v>
      </c>
      <c r="AQ98" s="11">
        <v>57887</v>
      </c>
      <c r="AR98" s="10">
        <v>0</v>
      </c>
      <c r="AS98" s="9">
        <f>'CO2 Injection'!P98*365</f>
        <v>7374.8249999999998</v>
      </c>
      <c r="AT98" s="11">
        <v>57887</v>
      </c>
      <c r="AU98" s="10">
        <v>0</v>
      </c>
      <c r="AV98" s="9">
        <f>'CO2 Injection'!Q98*365</f>
        <v>7374.8249999999998</v>
      </c>
    </row>
    <row r="99" spans="3:48" x14ac:dyDescent="0.45">
      <c r="C99">
        <v>95</v>
      </c>
      <c r="D99" s="11">
        <v>56883</v>
      </c>
      <c r="E99" s="10">
        <v>0</v>
      </c>
      <c r="F99" s="9">
        <f>'CO2 Injection'!C99*365</f>
        <v>7282.8449999999993</v>
      </c>
      <c r="G99" s="11">
        <v>56883</v>
      </c>
      <c r="H99" s="10">
        <v>0</v>
      </c>
      <c r="I99" s="9">
        <f>'CO2 Injection'!D99*365</f>
        <v>7282.8449999999993</v>
      </c>
      <c r="J99" s="11">
        <v>56883</v>
      </c>
      <c r="K99" s="10">
        <v>0</v>
      </c>
      <c r="L99" s="9">
        <f>'CO2 Injection'!E99*365</f>
        <v>7282.8449999999993</v>
      </c>
      <c r="M99" s="11">
        <v>56883</v>
      </c>
      <c r="N99" s="10">
        <v>0</v>
      </c>
      <c r="O99" s="9">
        <f>'CO2 Injection'!F99*365</f>
        <v>7282.8449999999993</v>
      </c>
      <c r="P99" s="11">
        <v>56883</v>
      </c>
      <c r="Q99" s="10">
        <v>0</v>
      </c>
      <c r="R99" s="9">
        <f>'CO2 Injection'!G99*365</f>
        <v>7282.8449999999993</v>
      </c>
      <c r="S99" s="11">
        <v>56883</v>
      </c>
      <c r="T99" s="10">
        <v>0</v>
      </c>
      <c r="U99" s="9">
        <f>'CO2 Injection'!H99*365</f>
        <v>7282.8449999999993</v>
      </c>
      <c r="V99" s="11">
        <v>56883</v>
      </c>
      <c r="W99" s="10">
        <v>0</v>
      </c>
      <c r="X99" s="9">
        <f>'CO2 Injection'!I99*365</f>
        <v>7282.8449999999993</v>
      </c>
      <c r="Y99" s="11">
        <v>56883</v>
      </c>
      <c r="Z99" s="10">
        <v>0</v>
      </c>
      <c r="AA99" s="9">
        <f>'CO2 Injection'!J99*365</f>
        <v>7282.8449999999993</v>
      </c>
      <c r="AB99" s="11">
        <v>56883</v>
      </c>
      <c r="AC99" s="10">
        <v>0</v>
      </c>
      <c r="AD99" s="9">
        <f>'CO2 Injection'!K99*365</f>
        <v>7282.8449999999993</v>
      </c>
      <c r="AE99" s="11">
        <v>56883</v>
      </c>
      <c r="AF99" s="10">
        <v>0</v>
      </c>
      <c r="AG99" s="9">
        <f>'CO2 Injection'!L99*365</f>
        <v>7282.8449999999993</v>
      </c>
      <c r="AH99" s="11">
        <v>56883</v>
      </c>
      <c r="AI99" s="10">
        <v>0</v>
      </c>
      <c r="AJ99" s="9">
        <f>'CO2 Injection'!M99*365</f>
        <v>7282.8449999999993</v>
      </c>
      <c r="AK99" s="11">
        <v>56883</v>
      </c>
      <c r="AL99" s="10">
        <v>0</v>
      </c>
      <c r="AM99" s="9">
        <f>'CO2 Injection'!N99*365</f>
        <v>7282.8449999999993</v>
      </c>
      <c r="AN99" s="11">
        <v>56883</v>
      </c>
      <c r="AO99" s="10">
        <v>0</v>
      </c>
      <c r="AP99" s="9">
        <f>'CO2 Injection'!O99*365</f>
        <v>7282.8449999999993</v>
      </c>
      <c r="AQ99" s="11">
        <v>56883</v>
      </c>
      <c r="AR99" s="10">
        <v>0</v>
      </c>
      <c r="AS99" s="9">
        <f>'CO2 Injection'!P99*365</f>
        <v>7282.8449999999993</v>
      </c>
      <c r="AT99" s="11">
        <v>56883</v>
      </c>
      <c r="AU99" s="10">
        <v>0</v>
      </c>
      <c r="AV99" s="9">
        <f>'CO2 Injection'!Q99*365</f>
        <v>7282.8449999999993</v>
      </c>
    </row>
    <row r="100" spans="3:48" x14ac:dyDescent="0.45">
      <c r="C100">
        <v>96</v>
      </c>
      <c r="D100" s="11">
        <v>55945</v>
      </c>
      <c r="E100" s="10">
        <v>0</v>
      </c>
      <c r="F100" s="9">
        <f>'CO2 Injection'!C100*365</f>
        <v>7195.2450000000008</v>
      </c>
      <c r="G100" s="11">
        <v>55945</v>
      </c>
      <c r="H100" s="10">
        <v>0</v>
      </c>
      <c r="I100" s="9">
        <f>'CO2 Injection'!D100*365</f>
        <v>7195.2450000000008</v>
      </c>
      <c r="J100" s="11">
        <v>55945</v>
      </c>
      <c r="K100" s="10">
        <v>0</v>
      </c>
      <c r="L100" s="9">
        <f>'CO2 Injection'!E100*365</f>
        <v>7195.2450000000008</v>
      </c>
      <c r="M100" s="11">
        <v>55945</v>
      </c>
      <c r="N100" s="10">
        <v>0</v>
      </c>
      <c r="O100" s="9">
        <f>'CO2 Injection'!F100*365</f>
        <v>7195.2450000000008</v>
      </c>
      <c r="P100" s="11">
        <v>55945</v>
      </c>
      <c r="Q100" s="10">
        <v>0</v>
      </c>
      <c r="R100" s="9">
        <f>'CO2 Injection'!G100*365</f>
        <v>7195.2450000000008</v>
      </c>
      <c r="S100" s="11">
        <v>55945</v>
      </c>
      <c r="T100" s="10">
        <v>0</v>
      </c>
      <c r="U100" s="9">
        <f>'CO2 Injection'!H100*365</f>
        <v>7195.2450000000008</v>
      </c>
      <c r="V100" s="11">
        <v>55945</v>
      </c>
      <c r="W100" s="10">
        <v>0</v>
      </c>
      <c r="X100" s="9">
        <f>'CO2 Injection'!I100*365</f>
        <v>7195.2450000000008</v>
      </c>
      <c r="Y100" s="11">
        <v>55945</v>
      </c>
      <c r="Z100" s="10">
        <v>0</v>
      </c>
      <c r="AA100" s="9">
        <f>'CO2 Injection'!J100*365</f>
        <v>7195.2450000000008</v>
      </c>
      <c r="AB100" s="11">
        <v>55945</v>
      </c>
      <c r="AC100" s="10">
        <v>0</v>
      </c>
      <c r="AD100" s="9">
        <f>'CO2 Injection'!K100*365</f>
        <v>7195.2450000000008</v>
      </c>
      <c r="AE100" s="11">
        <v>55945</v>
      </c>
      <c r="AF100" s="10">
        <v>0</v>
      </c>
      <c r="AG100" s="9">
        <f>'CO2 Injection'!L100*365</f>
        <v>7195.2450000000008</v>
      </c>
      <c r="AH100" s="11">
        <v>55945</v>
      </c>
      <c r="AI100" s="10">
        <v>0</v>
      </c>
      <c r="AJ100" s="9">
        <f>'CO2 Injection'!M100*365</f>
        <v>7195.2450000000008</v>
      </c>
      <c r="AK100" s="11">
        <v>55945</v>
      </c>
      <c r="AL100" s="10">
        <v>0</v>
      </c>
      <c r="AM100" s="9">
        <f>'CO2 Injection'!N100*365</f>
        <v>7195.2450000000008</v>
      </c>
      <c r="AN100" s="11">
        <v>55945</v>
      </c>
      <c r="AO100" s="10">
        <v>0</v>
      </c>
      <c r="AP100" s="9">
        <f>'CO2 Injection'!O100*365</f>
        <v>7195.2450000000008</v>
      </c>
      <c r="AQ100" s="11">
        <v>55945</v>
      </c>
      <c r="AR100" s="10">
        <v>0</v>
      </c>
      <c r="AS100" s="9">
        <f>'CO2 Injection'!P100*365</f>
        <v>7195.2450000000008</v>
      </c>
      <c r="AT100" s="11">
        <v>55945</v>
      </c>
      <c r="AU100" s="10">
        <v>0</v>
      </c>
      <c r="AV100" s="9">
        <f>'CO2 Injection'!Q100*365</f>
        <v>7195.2450000000008</v>
      </c>
    </row>
    <row r="101" spans="3:48" x14ac:dyDescent="0.45">
      <c r="C101">
        <v>97</v>
      </c>
      <c r="D101" s="11">
        <v>55070</v>
      </c>
      <c r="E101" s="10">
        <v>0</v>
      </c>
      <c r="F101" s="9">
        <f>'CO2 Injection'!C101*365</f>
        <v>7111.6600000000008</v>
      </c>
      <c r="G101" s="11">
        <v>55070</v>
      </c>
      <c r="H101" s="10">
        <v>0</v>
      </c>
      <c r="I101" s="9">
        <f>'CO2 Injection'!D101*365</f>
        <v>7111.6600000000008</v>
      </c>
      <c r="J101" s="11">
        <v>55070</v>
      </c>
      <c r="K101" s="10">
        <v>0</v>
      </c>
      <c r="L101" s="9">
        <f>'CO2 Injection'!E101*365</f>
        <v>7111.6600000000008</v>
      </c>
      <c r="M101" s="11">
        <v>55070</v>
      </c>
      <c r="N101" s="10">
        <v>0</v>
      </c>
      <c r="O101" s="9">
        <f>'CO2 Injection'!F101*365</f>
        <v>7111.6600000000008</v>
      </c>
      <c r="P101" s="11">
        <v>55070</v>
      </c>
      <c r="Q101" s="10">
        <v>0</v>
      </c>
      <c r="R101" s="9">
        <f>'CO2 Injection'!G101*365</f>
        <v>7111.6600000000008</v>
      </c>
      <c r="S101" s="11">
        <v>55070</v>
      </c>
      <c r="T101" s="10">
        <v>0</v>
      </c>
      <c r="U101" s="9">
        <f>'CO2 Injection'!H101*365</f>
        <v>7111.6600000000008</v>
      </c>
      <c r="V101" s="11">
        <v>55070</v>
      </c>
      <c r="W101" s="10">
        <v>0</v>
      </c>
      <c r="X101" s="9">
        <f>'CO2 Injection'!I101*365</f>
        <v>7111.6600000000008</v>
      </c>
      <c r="Y101" s="11">
        <v>55070</v>
      </c>
      <c r="Z101" s="10">
        <v>0</v>
      </c>
      <c r="AA101" s="9">
        <f>'CO2 Injection'!J101*365</f>
        <v>7111.6600000000008</v>
      </c>
      <c r="AB101" s="11">
        <v>55070</v>
      </c>
      <c r="AC101" s="10">
        <v>0</v>
      </c>
      <c r="AD101" s="9">
        <f>'CO2 Injection'!K101*365</f>
        <v>7111.6600000000008</v>
      </c>
      <c r="AE101" s="11">
        <v>55070</v>
      </c>
      <c r="AF101" s="10">
        <v>0</v>
      </c>
      <c r="AG101" s="9">
        <f>'CO2 Injection'!L101*365</f>
        <v>7111.6600000000008</v>
      </c>
      <c r="AH101" s="11">
        <v>55070</v>
      </c>
      <c r="AI101" s="10">
        <v>0</v>
      </c>
      <c r="AJ101" s="9">
        <f>'CO2 Injection'!M101*365</f>
        <v>7111.6600000000008</v>
      </c>
      <c r="AK101" s="11">
        <v>55070</v>
      </c>
      <c r="AL101" s="10">
        <v>0</v>
      </c>
      <c r="AM101" s="9">
        <f>'CO2 Injection'!N101*365</f>
        <v>7111.6600000000008</v>
      </c>
      <c r="AN101" s="11">
        <v>55070</v>
      </c>
      <c r="AO101" s="10">
        <v>0</v>
      </c>
      <c r="AP101" s="9">
        <f>'CO2 Injection'!O101*365</f>
        <v>7111.6600000000008</v>
      </c>
      <c r="AQ101" s="11">
        <v>55070</v>
      </c>
      <c r="AR101" s="10">
        <v>0</v>
      </c>
      <c r="AS101" s="9">
        <f>'CO2 Injection'!P101*365</f>
        <v>7111.6600000000008</v>
      </c>
      <c r="AT101" s="11">
        <v>55070</v>
      </c>
      <c r="AU101" s="10">
        <v>0</v>
      </c>
      <c r="AV101" s="9">
        <f>'CO2 Injection'!Q101*365</f>
        <v>7111.6600000000008</v>
      </c>
    </row>
    <row r="102" spans="3:48" x14ac:dyDescent="0.45">
      <c r="C102">
        <v>98</v>
      </c>
      <c r="D102" s="11">
        <v>56965</v>
      </c>
      <c r="E102" s="10">
        <v>0</v>
      </c>
      <c r="F102" s="9">
        <f>'CO2 Injection'!C102*365</f>
        <v>7031.7250000000004</v>
      </c>
      <c r="G102" s="11">
        <v>56965</v>
      </c>
      <c r="H102" s="10">
        <v>0</v>
      </c>
      <c r="I102" s="9">
        <f>'CO2 Injection'!D102*365</f>
        <v>7031.7250000000004</v>
      </c>
      <c r="J102" s="11">
        <v>56965</v>
      </c>
      <c r="K102" s="10">
        <v>0</v>
      </c>
      <c r="L102" s="9">
        <f>'CO2 Injection'!E102*365</f>
        <v>7031.7250000000004</v>
      </c>
      <c r="M102" s="11">
        <v>56965</v>
      </c>
      <c r="N102" s="10">
        <v>0</v>
      </c>
      <c r="O102" s="9">
        <f>'CO2 Injection'!F102*365</f>
        <v>7031.7250000000004</v>
      </c>
      <c r="P102" s="11">
        <v>56965</v>
      </c>
      <c r="Q102" s="10">
        <v>0</v>
      </c>
      <c r="R102" s="9">
        <f>'CO2 Injection'!G102*365</f>
        <v>7031.7250000000004</v>
      </c>
      <c r="S102" s="11">
        <v>56965</v>
      </c>
      <c r="T102" s="10">
        <v>0</v>
      </c>
      <c r="U102" s="9">
        <f>'CO2 Injection'!H102*365</f>
        <v>7031.7250000000004</v>
      </c>
      <c r="V102" s="11">
        <v>56965</v>
      </c>
      <c r="W102" s="10">
        <v>0</v>
      </c>
      <c r="X102" s="9">
        <f>'CO2 Injection'!I102*365</f>
        <v>7031.7250000000004</v>
      </c>
      <c r="Y102" s="11">
        <v>56965</v>
      </c>
      <c r="Z102" s="10">
        <v>0</v>
      </c>
      <c r="AA102" s="9">
        <f>'CO2 Injection'!J102*365</f>
        <v>7031.7250000000004</v>
      </c>
      <c r="AB102" s="11">
        <v>56965</v>
      </c>
      <c r="AC102" s="10">
        <v>0</v>
      </c>
      <c r="AD102" s="9">
        <f>'CO2 Injection'!K102*365</f>
        <v>7031.7250000000004</v>
      </c>
      <c r="AE102" s="11">
        <v>56965</v>
      </c>
      <c r="AF102" s="10">
        <v>0</v>
      </c>
      <c r="AG102" s="9">
        <f>'CO2 Injection'!L102*365</f>
        <v>7031.7250000000004</v>
      </c>
      <c r="AH102" s="11">
        <v>56965</v>
      </c>
      <c r="AI102" s="10">
        <v>0</v>
      </c>
      <c r="AJ102" s="9">
        <f>'CO2 Injection'!M102*365</f>
        <v>7031.7250000000004</v>
      </c>
      <c r="AK102" s="11">
        <v>56965</v>
      </c>
      <c r="AL102" s="10">
        <v>0</v>
      </c>
      <c r="AM102" s="9">
        <f>'CO2 Injection'!N102*365</f>
        <v>7031.7250000000004</v>
      </c>
      <c r="AN102" s="11">
        <v>56965</v>
      </c>
      <c r="AO102" s="10">
        <v>0</v>
      </c>
      <c r="AP102" s="9">
        <f>'CO2 Injection'!O102*365</f>
        <v>7031.7250000000004</v>
      </c>
      <c r="AQ102" s="11">
        <v>56965</v>
      </c>
      <c r="AR102" s="10">
        <v>0</v>
      </c>
      <c r="AS102" s="9">
        <f>'CO2 Injection'!P102*365</f>
        <v>7031.7250000000004</v>
      </c>
      <c r="AT102" s="11">
        <v>56965</v>
      </c>
      <c r="AU102" s="10">
        <v>0</v>
      </c>
      <c r="AV102" s="9">
        <f>'CO2 Injection'!Q102*365</f>
        <v>7031.7250000000004</v>
      </c>
    </row>
    <row r="103" spans="3:48" x14ac:dyDescent="0.45">
      <c r="C103">
        <v>99</v>
      </c>
      <c r="D103" s="11">
        <v>56059</v>
      </c>
      <c r="E103" s="10">
        <v>0</v>
      </c>
      <c r="F103" s="9">
        <f>'CO2 Injection'!C103*365</f>
        <v>6953.98</v>
      </c>
      <c r="G103" s="11">
        <v>56059</v>
      </c>
      <c r="H103" s="10">
        <v>0</v>
      </c>
      <c r="I103" s="9">
        <f>'CO2 Injection'!D103*365</f>
        <v>6953.98</v>
      </c>
      <c r="J103" s="11">
        <v>56059</v>
      </c>
      <c r="K103" s="10">
        <v>0</v>
      </c>
      <c r="L103" s="9">
        <f>'CO2 Injection'!E103*365</f>
        <v>6953.98</v>
      </c>
      <c r="M103" s="11">
        <v>56059</v>
      </c>
      <c r="N103" s="10">
        <v>0</v>
      </c>
      <c r="O103" s="9">
        <f>'CO2 Injection'!F103*365</f>
        <v>6953.98</v>
      </c>
      <c r="P103" s="11">
        <v>56059</v>
      </c>
      <c r="Q103" s="10">
        <v>0</v>
      </c>
      <c r="R103" s="9">
        <f>'CO2 Injection'!G103*365</f>
        <v>6953.98</v>
      </c>
      <c r="S103" s="11">
        <v>56059</v>
      </c>
      <c r="T103" s="10">
        <v>0</v>
      </c>
      <c r="U103" s="9">
        <f>'CO2 Injection'!H103*365</f>
        <v>6953.98</v>
      </c>
      <c r="V103" s="11">
        <v>56059</v>
      </c>
      <c r="W103" s="10">
        <v>0</v>
      </c>
      <c r="X103" s="9">
        <f>'CO2 Injection'!I103*365</f>
        <v>6953.98</v>
      </c>
      <c r="Y103" s="11">
        <v>56059</v>
      </c>
      <c r="Z103" s="10">
        <v>0</v>
      </c>
      <c r="AA103" s="9">
        <f>'CO2 Injection'!J103*365</f>
        <v>6953.98</v>
      </c>
      <c r="AB103" s="11">
        <v>56059</v>
      </c>
      <c r="AC103" s="10">
        <v>0</v>
      </c>
      <c r="AD103" s="9">
        <f>'CO2 Injection'!K103*365</f>
        <v>6953.98</v>
      </c>
      <c r="AE103" s="11">
        <v>56059</v>
      </c>
      <c r="AF103" s="10">
        <v>0</v>
      </c>
      <c r="AG103" s="9">
        <f>'CO2 Injection'!L103*365</f>
        <v>6953.98</v>
      </c>
      <c r="AH103" s="11">
        <v>56059</v>
      </c>
      <c r="AI103" s="10">
        <v>0</v>
      </c>
      <c r="AJ103" s="9">
        <f>'CO2 Injection'!M103*365</f>
        <v>6953.98</v>
      </c>
      <c r="AK103" s="11">
        <v>56059</v>
      </c>
      <c r="AL103" s="10">
        <v>0</v>
      </c>
      <c r="AM103" s="9">
        <f>'CO2 Injection'!N103*365</f>
        <v>6953.98</v>
      </c>
      <c r="AN103" s="11">
        <v>56059</v>
      </c>
      <c r="AO103" s="10">
        <v>0</v>
      </c>
      <c r="AP103" s="9">
        <f>'CO2 Injection'!O103*365</f>
        <v>6953.98</v>
      </c>
      <c r="AQ103" s="11">
        <v>56059</v>
      </c>
      <c r="AR103" s="10">
        <v>0</v>
      </c>
      <c r="AS103" s="9">
        <f>'CO2 Injection'!P103*365</f>
        <v>6953.98</v>
      </c>
      <c r="AT103" s="11">
        <v>56059</v>
      </c>
      <c r="AU103" s="10">
        <v>0</v>
      </c>
      <c r="AV103" s="9">
        <f>'CO2 Injection'!Q103*365</f>
        <v>6953.98</v>
      </c>
    </row>
    <row r="104" spans="3:48" x14ac:dyDescent="0.45">
      <c r="C104">
        <v>100</v>
      </c>
      <c r="D104" s="11">
        <v>55213</v>
      </c>
      <c r="E104" s="10">
        <v>0</v>
      </c>
      <c r="F104" s="9">
        <f>'CO2 Injection'!C104*365</f>
        <v>6879.1550000000007</v>
      </c>
      <c r="G104" s="11">
        <v>55213</v>
      </c>
      <c r="H104" s="10">
        <v>0</v>
      </c>
      <c r="I104" s="9">
        <f>'CO2 Injection'!D104*365</f>
        <v>6879.1550000000007</v>
      </c>
      <c r="J104" s="11">
        <v>55213</v>
      </c>
      <c r="K104" s="10">
        <v>0</v>
      </c>
      <c r="L104" s="9">
        <f>'CO2 Injection'!E104*365</f>
        <v>6879.1550000000007</v>
      </c>
      <c r="M104" s="11">
        <v>55213</v>
      </c>
      <c r="N104" s="10">
        <v>0</v>
      </c>
      <c r="O104" s="9">
        <f>'CO2 Injection'!F104*365</f>
        <v>6879.1550000000007</v>
      </c>
      <c r="P104" s="11">
        <v>55213</v>
      </c>
      <c r="Q104" s="10">
        <v>0</v>
      </c>
      <c r="R104" s="9">
        <f>'CO2 Injection'!G104*365</f>
        <v>6879.1550000000007</v>
      </c>
      <c r="S104" s="11">
        <v>55213</v>
      </c>
      <c r="T104" s="10">
        <v>0</v>
      </c>
      <c r="U104" s="9">
        <f>'CO2 Injection'!H104*365</f>
        <v>6879.1550000000007</v>
      </c>
      <c r="V104" s="11">
        <v>55213</v>
      </c>
      <c r="W104" s="10">
        <v>0</v>
      </c>
      <c r="X104" s="9">
        <f>'CO2 Injection'!I104*365</f>
        <v>6879.1550000000007</v>
      </c>
      <c r="Y104" s="11">
        <v>55213</v>
      </c>
      <c r="Z104" s="10">
        <v>0</v>
      </c>
      <c r="AA104" s="9">
        <f>'CO2 Injection'!J104*365</f>
        <v>6879.1550000000007</v>
      </c>
      <c r="AB104" s="11">
        <v>55213</v>
      </c>
      <c r="AC104" s="10">
        <v>0</v>
      </c>
      <c r="AD104" s="9">
        <f>'CO2 Injection'!K104*365</f>
        <v>6879.1550000000007</v>
      </c>
      <c r="AE104" s="11">
        <v>55213</v>
      </c>
      <c r="AF104" s="10">
        <v>0</v>
      </c>
      <c r="AG104" s="9">
        <f>'CO2 Injection'!L104*365</f>
        <v>6879.1550000000007</v>
      </c>
      <c r="AH104" s="11">
        <v>55213</v>
      </c>
      <c r="AI104" s="10">
        <v>0</v>
      </c>
      <c r="AJ104" s="9">
        <f>'CO2 Injection'!M104*365</f>
        <v>6879.1550000000007</v>
      </c>
      <c r="AK104" s="11">
        <v>55213</v>
      </c>
      <c r="AL104" s="10">
        <v>0</v>
      </c>
      <c r="AM104" s="9">
        <f>'CO2 Injection'!N104*365</f>
        <v>6879.1550000000007</v>
      </c>
      <c r="AN104" s="11">
        <v>55213</v>
      </c>
      <c r="AO104" s="10">
        <v>0</v>
      </c>
      <c r="AP104" s="9">
        <f>'CO2 Injection'!O104*365</f>
        <v>6879.1550000000007</v>
      </c>
      <c r="AQ104" s="11">
        <v>55213</v>
      </c>
      <c r="AR104" s="10">
        <v>0</v>
      </c>
      <c r="AS104" s="9">
        <f>'CO2 Injection'!P104*365</f>
        <v>6879.1550000000007</v>
      </c>
      <c r="AT104" s="11">
        <v>55213</v>
      </c>
      <c r="AU104" s="10">
        <v>0</v>
      </c>
      <c r="AV104" s="9">
        <f>'CO2 Injection'!Q104*365</f>
        <v>6879.1550000000007</v>
      </c>
    </row>
    <row r="105" spans="3:48" x14ac:dyDescent="0.45">
      <c r="C105">
        <v>101</v>
      </c>
      <c r="D105" s="11">
        <v>0</v>
      </c>
      <c r="E105" s="10">
        <v>0</v>
      </c>
      <c r="F105" s="9">
        <f>'CO2 Injection'!C105*365</f>
        <v>0</v>
      </c>
      <c r="G105" s="11">
        <v>0</v>
      </c>
      <c r="H105" s="10">
        <v>0</v>
      </c>
      <c r="I105" s="9">
        <f>'CO2 Injection'!D105*365</f>
        <v>0</v>
      </c>
      <c r="J105" s="11">
        <v>0</v>
      </c>
      <c r="K105" s="10">
        <v>0</v>
      </c>
      <c r="L105" s="9">
        <f>'CO2 Injection'!E105*365</f>
        <v>0</v>
      </c>
      <c r="M105" s="11">
        <v>0</v>
      </c>
      <c r="N105" s="10">
        <v>0</v>
      </c>
      <c r="O105" s="9">
        <f>'CO2 Injection'!F105*365</f>
        <v>0</v>
      </c>
      <c r="P105" s="11">
        <v>0</v>
      </c>
      <c r="Q105" s="10">
        <v>0</v>
      </c>
      <c r="R105" s="9">
        <f>'CO2 Injection'!G105*365</f>
        <v>0</v>
      </c>
      <c r="S105" s="11">
        <v>0</v>
      </c>
      <c r="T105" s="10">
        <v>0</v>
      </c>
      <c r="U105" s="9">
        <f>'CO2 Injection'!H105*365</f>
        <v>0</v>
      </c>
      <c r="V105" s="11">
        <v>0</v>
      </c>
      <c r="W105" s="10">
        <v>0</v>
      </c>
      <c r="X105" s="9">
        <f>'CO2 Injection'!I105*365</f>
        <v>0</v>
      </c>
      <c r="Y105" s="11">
        <v>0</v>
      </c>
      <c r="Z105" s="10">
        <v>0</v>
      </c>
      <c r="AA105" s="9">
        <f>'CO2 Injection'!J105*365</f>
        <v>0</v>
      </c>
      <c r="AB105" s="11">
        <v>0</v>
      </c>
      <c r="AC105" s="10">
        <v>0</v>
      </c>
      <c r="AD105" s="9">
        <f>'CO2 Injection'!K105*365</f>
        <v>0</v>
      </c>
      <c r="AE105" s="11">
        <v>0</v>
      </c>
      <c r="AF105" s="10">
        <v>0</v>
      </c>
      <c r="AG105" s="9">
        <f>'CO2 Injection'!L105*365</f>
        <v>0</v>
      </c>
      <c r="AH105" s="11">
        <v>0</v>
      </c>
      <c r="AI105" s="10">
        <v>0</v>
      </c>
      <c r="AJ105" s="9">
        <f>'CO2 Injection'!M105*365</f>
        <v>0</v>
      </c>
      <c r="AK105" s="11">
        <v>0</v>
      </c>
      <c r="AL105" s="10">
        <v>0</v>
      </c>
      <c r="AM105" s="9">
        <f>'CO2 Injection'!N105*365</f>
        <v>0</v>
      </c>
      <c r="AN105" s="11">
        <v>0</v>
      </c>
      <c r="AO105" s="10">
        <v>0</v>
      </c>
      <c r="AP105" s="9">
        <f>'CO2 Injection'!O105*365</f>
        <v>0</v>
      </c>
      <c r="AQ105" s="11">
        <v>0</v>
      </c>
      <c r="AR105" s="10">
        <v>0</v>
      </c>
      <c r="AS105" s="9">
        <f>'CO2 Injection'!P105*365</f>
        <v>0</v>
      </c>
      <c r="AT105" s="11">
        <v>0</v>
      </c>
      <c r="AU105" s="10">
        <v>0</v>
      </c>
      <c r="AV105" s="9">
        <f>'CO2 Injection'!Q105*365</f>
        <v>0</v>
      </c>
    </row>
    <row r="106" spans="3:48" x14ac:dyDescent="0.45">
      <c r="C106">
        <v>102</v>
      </c>
      <c r="D106" s="11">
        <v>0</v>
      </c>
      <c r="E106" s="10">
        <v>0</v>
      </c>
      <c r="F106" s="9">
        <f>'CO2 Injection'!C106*365</f>
        <v>0</v>
      </c>
      <c r="G106" s="11">
        <v>0</v>
      </c>
      <c r="H106" s="10">
        <v>0</v>
      </c>
      <c r="I106" s="9">
        <f>'CO2 Injection'!D106*365</f>
        <v>0</v>
      </c>
      <c r="J106" s="11">
        <v>0</v>
      </c>
      <c r="K106" s="10">
        <v>0</v>
      </c>
      <c r="L106" s="9">
        <f>'CO2 Injection'!E106*365</f>
        <v>0</v>
      </c>
      <c r="M106" s="11">
        <v>0</v>
      </c>
      <c r="N106" s="10">
        <v>0</v>
      </c>
      <c r="O106" s="9">
        <f>'CO2 Injection'!F106*365</f>
        <v>0</v>
      </c>
      <c r="P106" s="11">
        <v>0</v>
      </c>
      <c r="Q106" s="10">
        <v>0</v>
      </c>
      <c r="R106" s="9">
        <f>'CO2 Injection'!G106*365</f>
        <v>0</v>
      </c>
      <c r="S106" s="11">
        <v>0</v>
      </c>
      <c r="T106" s="10">
        <v>0</v>
      </c>
      <c r="U106" s="9">
        <f>'CO2 Injection'!H106*365</f>
        <v>0</v>
      </c>
      <c r="V106" s="11">
        <v>0</v>
      </c>
      <c r="W106" s="10">
        <v>0</v>
      </c>
      <c r="X106" s="9">
        <f>'CO2 Injection'!I106*365</f>
        <v>0</v>
      </c>
      <c r="Y106" s="11">
        <v>0</v>
      </c>
      <c r="Z106" s="10">
        <v>0</v>
      </c>
      <c r="AA106" s="9">
        <f>'CO2 Injection'!J106*365</f>
        <v>0</v>
      </c>
      <c r="AB106" s="11">
        <v>0</v>
      </c>
      <c r="AC106" s="10">
        <v>0</v>
      </c>
      <c r="AD106" s="9">
        <f>'CO2 Injection'!K106*365</f>
        <v>0</v>
      </c>
      <c r="AE106" s="11">
        <v>0</v>
      </c>
      <c r="AF106" s="10">
        <v>0</v>
      </c>
      <c r="AG106" s="9">
        <f>'CO2 Injection'!L106*365</f>
        <v>0</v>
      </c>
      <c r="AH106" s="11">
        <v>0</v>
      </c>
      <c r="AI106" s="10">
        <v>0</v>
      </c>
      <c r="AJ106" s="9">
        <f>'CO2 Injection'!M106*365</f>
        <v>0</v>
      </c>
      <c r="AK106" s="11">
        <v>0</v>
      </c>
      <c r="AL106" s="10">
        <v>0</v>
      </c>
      <c r="AM106" s="9">
        <f>'CO2 Injection'!N106*365</f>
        <v>0</v>
      </c>
      <c r="AN106" s="11">
        <v>0</v>
      </c>
      <c r="AO106" s="10">
        <v>0</v>
      </c>
      <c r="AP106" s="9">
        <f>'CO2 Injection'!O106*365</f>
        <v>0</v>
      </c>
      <c r="AQ106" s="11">
        <v>0</v>
      </c>
      <c r="AR106" s="10">
        <v>0</v>
      </c>
      <c r="AS106" s="9">
        <f>'CO2 Injection'!P106*365</f>
        <v>0</v>
      </c>
      <c r="AT106" s="11">
        <v>0</v>
      </c>
      <c r="AU106" s="10">
        <v>0</v>
      </c>
      <c r="AV106" s="9">
        <f>'CO2 Injection'!Q106*365</f>
        <v>0</v>
      </c>
    </row>
    <row r="107" spans="3:48" x14ac:dyDescent="0.45">
      <c r="C107">
        <v>103</v>
      </c>
      <c r="D107" s="11">
        <v>0</v>
      </c>
      <c r="E107" s="10">
        <v>0</v>
      </c>
      <c r="F107" s="9">
        <f>'CO2 Injection'!C107*365</f>
        <v>0</v>
      </c>
      <c r="G107" s="11">
        <v>0</v>
      </c>
      <c r="H107" s="10">
        <v>0</v>
      </c>
      <c r="I107" s="9">
        <f>'CO2 Injection'!D107*365</f>
        <v>0</v>
      </c>
      <c r="J107" s="11">
        <v>0</v>
      </c>
      <c r="K107" s="10">
        <v>0</v>
      </c>
      <c r="L107" s="9">
        <f>'CO2 Injection'!E107*365</f>
        <v>0</v>
      </c>
      <c r="M107" s="11">
        <v>0</v>
      </c>
      <c r="N107" s="10">
        <v>0</v>
      </c>
      <c r="O107" s="9">
        <f>'CO2 Injection'!F107*365</f>
        <v>0</v>
      </c>
      <c r="P107" s="11">
        <v>0</v>
      </c>
      <c r="Q107" s="10">
        <v>0</v>
      </c>
      <c r="R107" s="9">
        <f>'CO2 Injection'!G107*365</f>
        <v>0</v>
      </c>
      <c r="S107" s="11">
        <v>0</v>
      </c>
      <c r="T107" s="10">
        <v>0</v>
      </c>
      <c r="U107" s="9">
        <f>'CO2 Injection'!H107*365</f>
        <v>0</v>
      </c>
      <c r="V107" s="11">
        <v>0</v>
      </c>
      <c r="W107" s="10">
        <v>0</v>
      </c>
      <c r="X107" s="9">
        <f>'CO2 Injection'!I107*365</f>
        <v>0</v>
      </c>
      <c r="Y107" s="11">
        <v>0</v>
      </c>
      <c r="Z107" s="10">
        <v>0</v>
      </c>
      <c r="AA107" s="9">
        <f>'CO2 Injection'!J107*365</f>
        <v>0</v>
      </c>
      <c r="AB107" s="11">
        <v>0</v>
      </c>
      <c r="AC107" s="10">
        <v>0</v>
      </c>
      <c r="AD107" s="9">
        <f>'CO2 Injection'!K107*365</f>
        <v>0</v>
      </c>
      <c r="AE107" s="11">
        <v>0</v>
      </c>
      <c r="AF107" s="10">
        <v>0</v>
      </c>
      <c r="AG107" s="9">
        <f>'CO2 Injection'!L107*365</f>
        <v>0</v>
      </c>
      <c r="AH107" s="11">
        <v>0</v>
      </c>
      <c r="AI107" s="10">
        <v>0</v>
      </c>
      <c r="AJ107" s="9">
        <f>'CO2 Injection'!M107*365</f>
        <v>0</v>
      </c>
      <c r="AK107" s="11">
        <v>0</v>
      </c>
      <c r="AL107" s="10">
        <v>0</v>
      </c>
      <c r="AM107" s="9">
        <f>'CO2 Injection'!N107*365</f>
        <v>0</v>
      </c>
      <c r="AN107" s="11">
        <v>0</v>
      </c>
      <c r="AO107" s="10">
        <v>0</v>
      </c>
      <c r="AP107" s="9">
        <f>'CO2 Injection'!O107*365</f>
        <v>0</v>
      </c>
      <c r="AQ107" s="11">
        <v>0</v>
      </c>
      <c r="AR107" s="10">
        <v>0</v>
      </c>
      <c r="AS107" s="9">
        <f>'CO2 Injection'!P107*365</f>
        <v>0</v>
      </c>
      <c r="AT107" s="11">
        <v>0</v>
      </c>
      <c r="AU107" s="10">
        <v>0</v>
      </c>
      <c r="AV107" s="9">
        <f>'CO2 Injection'!Q107*365</f>
        <v>0</v>
      </c>
    </row>
    <row r="108" spans="3:48" x14ac:dyDescent="0.45">
      <c r="C108">
        <v>104</v>
      </c>
      <c r="D108" s="11">
        <v>0</v>
      </c>
      <c r="E108" s="10">
        <v>0</v>
      </c>
      <c r="F108" s="9">
        <f>'CO2 Injection'!C108*365</f>
        <v>0</v>
      </c>
      <c r="G108" s="11">
        <v>0</v>
      </c>
      <c r="H108" s="10">
        <v>0</v>
      </c>
      <c r="I108" s="9">
        <f>'CO2 Injection'!D108*365</f>
        <v>0</v>
      </c>
      <c r="J108" s="11">
        <v>0</v>
      </c>
      <c r="K108" s="10">
        <v>0</v>
      </c>
      <c r="L108" s="9">
        <f>'CO2 Injection'!E108*365</f>
        <v>0</v>
      </c>
      <c r="M108" s="11">
        <v>0</v>
      </c>
      <c r="N108" s="10">
        <v>0</v>
      </c>
      <c r="O108" s="9">
        <f>'CO2 Injection'!F108*365</f>
        <v>0</v>
      </c>
      <c r="P108" s="11">
        <v>0</v>
      </c>
      <c r="Q108" s="10">
        <v>0</v>
      </c>
      <c r="R108" s="9">
        <f>'CO2 Injection'!G108*365</f>
        <v>0</v>
      </c>
      <c r="S108" s="11">
        <v>0</v>
      </c>
      <c r="T108" s="10">
        <v>0</v>
      </c>
      <c r="U108" s="9">
        <f>'CO2 Injection'!H108*365</f>
        <v>0</v>
      </c>
      <c r="V108" s="11">
        <v>0</v>
      </c>
      <c r="W108" s="10">
        <v>0</v>
      </c>
      <c r="X108" s="9">
        <f>'CO2 Injection'!I108*365</f>
        <v>0</v>
      </c>
      <c r="Y108" s="11">
        <v>0</v>
      </c>
      <c r="Z108" s="10">
        <v>0</v>
      </c>
      <c r="AA108" s="9">
        <f>'CO2 Injection'!J108*365</f>
        <v>0</v>
      </c>
      <c r="AB108" s="11">
        <v>0</v>
      </c>
      <c r="AC108" s="10">
        <v>0</v>
      </c>
      <c r="AD108" s="9">
        <f>'CO2 Injection'!K108*365</f>
        <v>0</v>
      </c>
      <c r="AE108" s="11">
        <v>0</v>
      </c>
      <c r="AF108" s="10">
        <v>0</v>
      </c>
      <c r="AG108" s="9">
        <f>'CO2 Injection'!L108*365</f>
        <v>0</v>
      </c>
      <c r="AH108" s="11">
        <v>0</v>
      </c>
      <c r="AI108" s="10">
        <v>0</v>
      </c>
      <c r="AJ108" s="9">
        <f>'CO2 Injection'!M108*365</f>
        <v>0</v>
      </c>
      <c r="AK108" s="11">
        <v>0</v>
      </c>
      <c r="AL108" s="10">
        <v>0</v>
      </c>
      <c r="AM108" s="9">
        <f>'CO2 Injection'!N108*365</f>
        <v>0</v>
      </c>
      <c r="AN108" s="11">
        <v>0</v>
      </c>
      <c r="AO108" s="10">
        <v>0</v>
      </c>
      <c r="AP108" s="9">
        <f>'CO2 Injection'!O108*365</f>
        <v>0</v>
      </c>
      <c r="AQ108" s="11">
        <v>0</v>
      </c>
      <c r="AR108" s="10">
        <v>0</v>
      </c>
      <c r="AS108" s="9">
        <f>'CO2 Injection'!P108*365</f>
        <v>0</v>
      </c>
      <c r="AT108" s="11">
        <v>0</v>
      </c>
      <c r="AU108" s="10">
        <v>0</v>
      </c>
      <c r="AV108" s="9">
        <f>'CO2 Injection'!Q108*365</f>
        <v>0</v>
      </c>
    </row>
    <row r="109" spans="3:48" x14ac:dyDescent="0.45">
      <c r="C109">
        <v>105</v>
      </c>
      <c r="D109" s="11">
        <v>0</v>
      </c>
      <c r="E109" s="10">
        <v>0</v>
      </c>
      <c r="F109" s="9">
        <f>'CO2 Injection'!C109*365</f>
        <v>0</v>
      </c>
      <c r="G109" s="11">
        <v>0</v>
      </c>
      <c r="H109" s="10">
        <v>0</v>
      </c>
      <c r="I109" s="9">
        <f>'CO2 Injection'!D109*365</f>
        <v>0</v>
      </c>
      <c r="J109" s="11">
        <v>0</v>
      </c>
      <c r="K109" s="10">
        <v>0</v>
      </c>
      <c r="L109" s="9">
        <f>'CO2 Injection'!E109*365</f>
        <v>0</v>
      </c>
      <c r="M109" s="11">
        <v>0</v>
      </c>
      <c r="N109" s="10">
        <v>0</v>
      </c>
      <c r="O109" s="9">
        <f>'CO2 Injection'!F109*365</f>
        <v>0</v>
      </c>
      <c r="P109" s="11">
        <v>0</v>
      </c>
      <c r="Q109" s="10">
        <v>0</v>
      </c>
      <c r="R109" s="9">
        <f>'CO2 Injection'!G109*365</f>
        <v>0</v>
      </c>
      <c r="S109" s="11">
        <v>0</v>
      </c>
      <c r="T109" s="10">
        <v>0</v>
      </c>
      <c r="U109" s="9">
        <f>'CO2 Injection'!H109*365</f>
        <v>0</v>
      </c>
      <c r="V109" s="11">
        <v>0</v>
      </c>
      <c r="W109" s="10">
        <v>0</v>
      </c>
      <c r="X109" s="9">
        <f>'CO2 Injection'!I109*365</f>
        <v>0</v>
      </c>
      <c r="Y109" s="11">
        <v>0</v>
      </c>
      <c r="Z109" s="10">
        <v>0</v>
      </c>
      <c r="AA109" s="9">
        <f>'CO2 Injection'!J109*365</f>
        <v>0</v>
      </c>
      <c r="AB109" s="11">
        <v>0</v>
      </c>
      <c r="AC109" s="10">
        <v>0</v>
      </c>
      <c r="AD109" s="9">
        <f>'CO2 Injection'!K109*365</f>
        <v>0</v>
      </c>
      <c r="AE109" s="11">
        <v>0</v>
      </c>
      <c r="AF109" s="10">
        <v>0</v>
      </c>
      <c r="AG109" s="9">
        <f>'CO2 Injection'!L109*365</f>
        <v>0</v>
      </c>
      <c r="AH109" s="11">
        <v>0</v>
      </c>
      <c r="AI109" s="10">
        <v>0</v>
      </c>
      <c r="AJ109" s="9">
        <f>'CO2 Injection'!M109*365</f>
        <v>0</v>
      </c>
      <c r="AK109" s="11">
        <v>0</v>
      </c>
      <c r="AL109" s="10">
        <v>0</v>
      </c>
      <c r="AM109" s="9">
        <f>'CO2 Injection'!N109*365</f>
        <v>0</v>
      </c>
      <c r="AN109" s="11">
        <v>0</v>
      </c>
      <c r="AO109" s="10">
        <v>0</v>
      </c>
      <c r="AP109" s="9">
        <f>'CO2 Injection'!O109*365</f>
        <v>0</v>
      </c>
      <c r="AQ109" s="11">
        <v>0</v>
      </c>
      <c r="AR109" s="10">
        <v>0</v>
      </c>
      <c r="AS109" s="9">
        <f>'CO2 Injection'!P109*365</f>
        <v>0</v>
      </c>
      <c r="AT109" s="11">
        <v>0</v>
      </c>
      <c r="AU109" s="10">
        <v>0</v>
      </c>
      <c r="AV109" s="9">
        <f>'CO2 Injection'!Q109*365</f>
        <v>0</v>
      </c>
    </row>
    <row r="110" spans="3:48" x14ac:dyDescent="0.45">
      <c r="C110">
        <v>106</v>
      </c>
      <c r="D110" s="11">
        <v>0</v>
      </c>
      <c r="E110" s="10">
        <v>0</v>
      </c>
      <c r="F110" s="9">
        <f>'CO2 Injection'!C110*365</f>
        <v>0</v>
      </c>
      <c r="G110" s="11">
        <v>0</v>
      </c>
      <c r="H110" s="10">
        <v>0</v>
      </c>
      <c r="I110" s="9">
        <f>'CO2 Injection'!D110*365</f>
        <v>0</v>
      </c>
      <c r="J110" s="11">
        <v>0</v>
      </c>
      <c r="K110" s="10">
        <v>0</v>
      </c>
      <c r="L110" s="9">
        <f>'CO2 Injection'!E110*365</f>
        <v>0</v>
      </c>
      <c r="M110" s="11">
        <v>0</v>
      </c>
      <c r="N110" s="10">
        <v>0</v>
      </c>
      <c r="O110" s="9">
        <f>'CO2 Injection'!F110*365</f>
        <v>0</v>
      </c>
      <c r="P110" s="11">
        <v>0</v>
      </c>
      <c r="Q110" s="10">
        <v>0</v>
      </c>
      <c r="R110" s="9">
        <f>'CO2 Injection'!G110*365</f>
        <v>0</v>
      </c>
      <c r="S110" s="11">
        <v>0</v>
      </c>
      <c r="T110" s="10">
        <v>0</v>
      </c>
      <c r="U110" s="9">
        <f>'CO2 Injection'!H110*365</f>
        <v>0</v>
      </c>
      <c r="V110" s="11">
        <v>0</v>
      </c>
      <c r="W110" s="10">
        <v>0</v>
      </c>
      <c r="X110" s="9">
        <f>'CO2 Injection'!I110*365</f>
        <v>0</v>
      </c>
      <c r="Y110" s="11">
        <v>0</v>
      </c>
      <c r="Z110" s="10">
        <v>0</v>
      </c>
      <c r="AA110" s="9">
        <f>'CO2 Injection'!J110*365</f>
        <v>0</v>
      </c>
      <c r="AB110" s="11">
        <v>0</v>
      </c>
      <c r="AC110" s="10">
        <v>0</v>
      </c>
      <c r="AD110" s="9">
        <f>'CO2 Injection'!K110*365</f>
        <v>0</v>
      </c>
      <c r="AE110" s="11">
        <v>0</v>
      </c>
      <c r="AF110" s="10">
        <v>0</v>
      </c>
      <c r="AG110" s="9">
        <f>'CO2 Injection'!L110*365</f>
        <v>0</v>
      </c>
      <c r="AH110" s="11">
        <v>0</v>
      </c>
      <c r="AI110" s="10">
        <v>0</v>
      </c>
      <c r="AJ110" s="9">
        <f>'CO2 Injection'!M110*365</f>
        <v>0</v>
      </c>
      <c r="AK110" s="11">
        <v>0</v>
      </c>
      <c r="AL110" s="10">
        <v>0</v>
      </c>
      <c r="AM110" s="9">
        <f>'CO2 Injection'!N110*365</f>
        <v>0</v>
      </c>
      <c r="AN110" s="11">
        <v>0</v>
      </c>
      <c r="AO110" s="10">
        <v>0</v>
      </c>
      <c r="AP110" s="9">
        <f>'CO2 Injection'!O110*365</f>
        <v>0</v>
      </c>
      <c r="AQ110" s="11">
        <v>0</v>
      </c>
      <c r="AR110" s="10">
        <v>0</v>
      </c>
      <c r="AS110" s="9">
        <f>'CO2 Injection'!P110*365</f>
        <v>0</v>
      </c>
      <c r="AT110" s="11">
        <v>0</v>
      </c>
      <c r="AU110" s="10">
        <v>0</v>
      </c>
      <c r="AV110" s="9">
        <f>'CO2 Injection'!Q110*365</f>
        <v>0</v>
      </c>
    </row>
    <row r="111" spans="3:48" x14ac:dyDescent="0.45">
      <c r="C111">
        <v>107</v>
      </c>
      <c r="D111" s="11">
        <v>0</v>
      </c>
      <c r="E111" s="10">
        <v>0</v>
      </c>
      <c r="F111" s="9">
        <f>'CO2 Injection'!C111*365</f>
        <v>0</v>
      </c>
      <c r="G111" s="11">
        <v>0</v>
      </c>
      <c r="H111" s="10">
        <v>0</v>
      </c>
      <c r="I111" s="9">
        <f>'CO2 Injection'!D111*365</f>
        <v>0</v>
      </c>
      <c r="J111" s="11">
        <v>0</v>
      </c>
      <c r="K111" s="10">
        <v>0</v>
      </c>
      <c r="L111" s="9">
        <f>'CO2 Injection'!E111*365</f>
        <v>0</v>
      </c>
      <c r="M111" s="11">
        <v>0</v>
      </c>
      <c r="N111" s="10">
        <v>0</v>
      </c>
      <c r="O111" s="9">
        <f>'CO2 Injection'!F111*365</f>
        <v>0</v>
      </c>
      <c r="P111" s="11">
        <v>0</v>
      </c>
      <c r="Q111" s="10">
        <v>0</v>
      </c>
      <c r="R111" s="9">
        <f>'CO2 Injection'!G111*365</f>
        <v>0</v>
      </c>
      <c r="S111" s="11">
        <v>0</v>
      </c>
      <c r="T111" s="10">
        <v>0</v>
      </c>
      <c r="U111" s="9">
        <f>'CO2 Injection'!H111*365</f>
        <v>0</v>
      </c>
      <c r="V111" s="11">
        <v>0</v>
      </c>
      <c r="W111" s="10">
        <v>0</v>
      </c>
      <c r="X111" s="9">
        <f>'CO2 Injection'!I111*365</f>
        <v>0</v>
      </c>
      <c r="Y111" s="11">
        <v>0</v>
      </c>
      <c r="Z111" s="10">
        <v>0</v>
      </c>
      <c r="AA111" s="9">
        <f>'CO2 Injection'!J111*365</f>
        <v>0</v>
      </c>
      <c r="AB111" s="11">
        <v>0</v>
      </c>
      <c r="AC111" s="10">
        <v>0</v>
      </c>
      <c r="AD111" s="9">
        <f>'CO2 Injection'!K111*365</f>
        <v>0</v>
      </c>
      <c r="AE111" s="11">
        <v>0</v>
      </c>
      <c r="AF111" s="10">
        <v>0</v>
      </c>
      <c r="AG111" s="9">
        <f>'CO2 Injection'!L111*365</f>
        <v>0</v>
      </c>
      <c r="AH111" s="11">
        <v>0</v>
      </c>
      <c r="AI111" s="10">
        <v>0</v>
      </c>
      <c r="AJ111" s="9">
        <f>'CO2 Injection'!M111*365</f>
        <v>0</v>
      </c>
      <c r="AK111" s="11">
        <v>0</v>
      </c>
      <c r="AL111" s="10">
        <v>0</v>
      </c>
      <c r="AM111" s="9">
        <f>'CO2 Injection'!N111*365</f>
        <v>0</v>
      </c>
      <c r="AN111" s="11">
        <v>0</v>
      </c>
      <c r="AO111" s="10">
        <v>0</v>
      </c>
      <c r="AP111" s="9">
        <f>'CO2 Injection'!O111*365</f>
        <v>0</v>
      </c>
      <c r="AQ111" s="11">
        <v>0</v>
      </c>
      <c r="AR111" s="10">
        <v>0</v>
      </c>
      <c r="AS111" s="9">
        <f>'CO2 Injection'!P111*365</f>
        <v>0</v>
      </c>
      <c r="AT111" s="11">
        <v>0</v>
      </c>
      <c r="AU111" s="10">
        <v>0</v>
      </c>
      <c r="AV111" s="9">
        <f>'CO2 Injection'!Q111*365</f>
        <v>0</v>
      </c>
    </row>
    <row r="112" spans="3:48" x14ac:dyDescent="0.45">
      <c r="C112">
        <v>108</v>
      </c>
      <c r="D112" s="11">
        <v>0</v>
      </c>
      <c r="E112" s="10">
        <v>0</v>
      </c>
      <c r="F112" s="9">
        <f>'CO2 Injection'!C112*365</f>
        <v>0</v>
      </c>
      <c r="G112" s="11">
        <v>0</v>
      </c>
      <c r="H112" s="10">
        <v>0</v>
      </c>
      <c r="I112" s="9">
        <f>'CO2 Injection'!D112*365</f>
        <v>0</v>
      </c>
      <c r="J112" s="11">
        <v>0</v>
      </c>
      <c r="K112" s="10">
        <v>0</v>
      </c>
      <c r="L112" s="9">
        <f>'CO2 Injection'!E112*365</f>
        <v>0</v>
      </c>
      <c r="M112" s="11">
        <v>0</v>
      </c>
      <c r="N112" s="10">
        <v>0</v>
      </c>
      <c r="O112" s="9">
        <f>'CO2 Injection'!F112*365</f>
        <v>0</v>
      </c>
      <c r="P112" s="11">
        <v>0</v>
      </c>
      <c r="Q112" s="10">
        <v>0</v>
      </c>
      <c r="R112" s="9">
        <f>'CO2 Injection'!G112*365</f>
        <v>0</v>
      </c>
      <c r="S112" s="11">
        <v>0</v>
      </c>
      <c r="T112" s="10">
        <v>0</v>
      </c>
      <c r="U112" s="9">
        <f>'CO2 Injection'!H112*365</f>
        <v>0</v>
      </c>
      <c r="V112" s="11">
        <v>0</v>
      </c>
      <c r="W112" s="10">
        <v>0</v>
      </c>
      <c r="X112" s="9">
        <f>'CO2 Injection'!I112*365</f>
        <v>0</v>
      </c>
      <c r="Y112" s="11">
        <v>0</v>
      </c>
      <c r="Z112" s="10">
        <v>0</v>
      </c>
      <c r="AA112" s="9">
        <f>'CO2 Injection'!J112*365</f>
        <v>0</v>
      </c>
      <c r="AB112" s="11">
        <v>0</v>
      </c>
      <c r="AC112" s="10">
        <v>0</v>
      </c>
      <c r="AD112" s="9">
        <f>'CO2 Injection'!K112*365</f>
        <v>0</v>
      </c>
      <c r="AE112" s="11">
        <v>0</v>
      </c>
      <c r="AF112" s="10">
        <v>0</v>
      </c>
      <c r="AG112" s="9">
        <f>'CO2 Injection'!L112*365</f>
        <v>0</v>
      </c>
      <c r="AH112" s="11">
        <v>0</v>
      </c>
      <c r="AI112" s="10">
        <v>0</v>
      </c>
      <c r="AJ112" s="9">
        <f>'CO2 Injection'!M112*365</f>
        <v>0</v>
      </c>
      <c r="AK112" s="11">
        <v>0</v>
      </c>
      <c r="AL112" s="10">
        <v>0</v>
      </c>
      <c r="AM112" s="9">
        <f>'CO2 Injection'!N112*365</f>
        <v>0</v>
      </c>
      <c r="AN112" s="11">
        <v>0</v>
      </c>
      <c r="AO112" s="10">
        <v>0</v>
      </c>
      <c r="AP112" s="9">
        <f>'CO2 Injection'!O112*365</f>
        <v>0</v>
      </c>
      <c r="AQ112" s="11">
        <v>0</v>
      </c>
      <c r="AR112" s="10">
        <v>0</v>
      </c>
      <c r="AS112" s="9">
        <f>'CO2 Injection'!P112*365</f>
        <v>0</v>
      </c>
      <c r="AT112" s="11">
        <v>0</v>
      </c>
      <c r="AU112" s="10">
        <v>0</v>
      </c>
      <c r="AV112" s="9">
        <f>'CO2 Injection'!Q112*365</f>
        <v>0</v>
      </c>
    </row>
    <row r="113" spans="3:48" x14ac:dyDescent="0.45">
      <c r="C113">
        <v>109</v>
      </c>
      <c r="D113" s="11">
        <v>0</v>
      </c>
      <c r="E113" s="10">
        <v>0</v>
      </c>
      <c r="F113" s="9">
        <f>'CO2 Injection'!C113*365</f>
        <v>0</v>
      </c>
      <c r="G113" s="11">
        <v>0</v>
      </c>
      <c r="H113" s="10">
        <v>0</v>
      </c>
      <c r="I113" s="9">
        <f>'CO2 Injection'!D113*365</f>
        <v>0</v>
      </c>
      <c r="J113" s="11">
        <v>0</v>
      </c>
      <c r="K113" s="10">
        <v>0</v>
      </c>
      <c r="L113" s="9">
        <f>'CO2 Injection'!E113*365</f>
        <v>0</v>
      </c>
      <c r="M113" s="11">
        <v>0</v>
      </c>
      <c r="N113" s="10">
        <v>0</v>
      </c>
      <c r="O113" s="9">
        <f>'CO2 Injection'!F113*365</f>
        <v>0</v>
      </c>
      <c r="P113" s="11">
        <v>0</v>
      </c>
      <c r="Q113" s="10">
        <v>0</v>
      </c>
      <c r="R113" s="9">
        <f>'CO2 Injection'!G113*365</f>
        <v>0</v>
      </c>
      <c r="S113" s="11">
        <v>0</v>
      </c>
      <c r="T113" s="10">
        <v>0</v>
      </c>
      <c r="U113" s="9">
        <f>'CO2 Injection'!H113*365</f>
        <v>0</v>
      </c>
      <c r="V113" s="11">
        <v>0</v>
      </c>
      <c r="W113" s="10">
        <v>0</v>
      </c>
      <c r="X113" s="9">
        <f>'CO2 Injection'!I113*365</f>
        <v>0</v>
      </c>
      <c r="Y113" s="11">
        <v>0</v>
      </c>
      <c r="Z113" s="10">
        <v>0</v>
      </c>
      <c r="AA113" s="9">
        <f>'CO2 Injection'!J113*365</f>
        <v>0</v>
      </c>
      <c r="AB113" s="11">
        <v>0</v>
      </c>
      <c r="AC113" s="10">
        <v>0</v>
      </c>
      <c r="AD113" s="9">
        <f>'CO2 Injection'!K113*365</f>
        <v>0</v>
      </c>
      <c r="AE113" s="11">
        <v>0</v>
      </c>
      <c r="AF113" s="10">
        <v>0</v>
      </c>
      <c r="AG113" s="9">
        <f>'CO2 Injection'!L113*365</f>
        <v>0</v>
      </c>
      <c r="AH113" s="11">
        <v>0</v>
      </c>
      <c r="AI113" s="10">
        <v>0</v>
      </c>
      <c r="AJ113" s="9">
        <f>'CO2 Injection'!M113*365</f>
        <v>0</v>
      </c>
      <c r="AK113" s="11">
        <v>0</v>
      </c>
      <c r="AL113" s="10">
        <v>0</v>
      </c>
      <c r="AM113" s="9">
        <f>'CO2 Injection'!N113*365</f>
        <v>0</v>
      </c>
      <c r="AN113" s="11">
        <v>0</v>
      </c>
      <c r="AO113" s="10">
        <v>0</v>
      </c>
      <c r="AP113" s="9">
        <f>'CO2 Injection'!O113*365</f>
        <v>0</v>
      </c>
      <c r="AQ113" s="11">
        <v>0</v>
      </c>
      <c r="AR113" s="10">
        <v>0</v>
      </c>
      <c r="AS113" s="9">
        <f>'CO2 Injection'!P113*365</f>
        <v>0</v>
      </c>
      <c r="AT113" s="11">
        <v>0</v>
      </c>
      <c r="AU113" s="10">
        <v>0</v>
      </c>
      <c r="AV113" s="9">
        <f>'CO2 Injection'!Q113*365</f>
        <v>0</v>
      </c>
    </row>
    <row r="114" spans="3:48" x14ac:dyDescent="0.45">
      <c r="C114">
        <v>110</v>
      </c>
      <c r="D114" s="11">
        <v>0</v>
      </c>
      <c r="E114" s="10">
        <v>0</v>
      </c>
      <c r="F114" s="9">
        <f>'CO2 Injection'!C114*365</f>
        <v>0</v>
      </c>
      <c r="G114" s="11">
        <v>0</v>
      </c>
      <c r="H114" s="10">
        <v>0</v>
      </c>
      <c r="I114" s="9">
        <f>'CO2 Injection'!D114*365</f>
        <v>0</v>
      </c>
      <c r="J114" s="11">
        <v>0</v>
      </c>
      <c r="K114" s="10">
        <v>0</v>
      </c>
      <c r="L114" s="9">
        <f>'CO2 Injection'!E114*365</f>
        <v>0</v>
      </c>
      <c r="M114" s="11">
        <v>0</v>
      </c>
      <c r="N114" s="10">
        <v>0</v>
      </c>
      <c r="O114" s="9">
        <f>'CO2 Injection'!F114*365</f>
        <v>0</v>
      </c>
      <c r="P114" s="11">
        <v>0</v>
      </c>
      <c r="Q114" s="10">
        <v>0</v>
      </c>
      <c r="R114" s="9">
        <f>'CO2 Injection'!G114*365</f>
        <v>0</v>
      </c>
      <c r="S114" s="11">
        <v>0</v>
      </c>
      <c r="T114" s="10">
        <v>0</v>
      </c>
      <c r="U114" s="9">
        <f>'CO2 Injection'!H114*365</f>
        <v>0</v>
      </c>
      <c r="V114" s="11">
        <v>0</v>
      </c>
      <c r="W114" s="10">
        <v>0</v>
      </c>
      <c r="X114" s="9">
        <f>'CO2 Injection'!I114*365</f>
        <v>0</v>
      </c>
      <c r="Y114" s="11">
        <v>0</v>
      </c>
      <c r="Z114" s="10">
        <v>0</v>
      </c>
      <c r="AA114" s="9">
        <f>'CO2 Injection'!J114*365</f>
        <v>0</v>
      </c>
      <c r="AB114" s="11">
        <v>0</v>
      </c>
      <c r="AC114" s="10">
        <v>0</v>
      </c>
      <c r="AD114" s="9">
        <f>'CO2 Injection'!K114*365</f>
        <v>0</v>
      </c>
      <c r="AE114" s="11">
        <v>0</v>
      </c>
      <c r="AF114" s="10">
        <v>0</v>
      </c>
      <c r="AG114" s="9">
        <f>'CO2 Injection'!L114*365</f>
        <v>0</v>
      </c>
      <c r="AH114" s="11">
        <v>0</v>
      </c>
      <c r="AI114" s="10">
        <v>0</v>
      </c>
      <c r="AJ114" s="9">
        <f>'CO2 Injection'!M114*365</f>
        <v>0</v>
      </c>
      <c r="AK114" s="11">
        <v>0</v>
      </c>
      <c r="AL114" s="10">
        <v>0</v>
      </c>
      <c r="AM114" s="9">
        <f>'CO2 Injection'!N114*365</f>
        <v>0</v>
      </c>
      <c r="AN114" s="11">
        <v>0</v>
      </c>
      <c r="AO114" s="10">
        <v>0</v>
      </c>
      <c r="AP114" s="9">
        <f>'CO2 Injection'!O114*365</f>
        <v>0</v>
      </c>
      <c r="AQ114" s="11">
        <v>0</v>
      </c>
      <c r="AR114" s="10">
        <v>0</v>
      </c>
      <c r="AS114" s="9">
        <f>'CO2 Injection'!P114*365</f>
        <v>0</v>
      </c>
      <c r="AT114" s="11">
        <v>0</v>
      </c>
      <c r="AU114" s="10">
        <v>0</v>
      </c>
      <c r="AV114" s="9">
        <f>'CO2 Injection'!Q114*365</f>
        <v>0</v>
      </c>
    </row>
    <row r="115" spans="3:48" x14ac:dyDescent="0.45">
      <c r="C115">
        <v>111</v>
      </c>
      <c r="D115" s="11">
        <v>0</v>
      </c>
      <c r="E115" s="10">
        <v>0</v>
      </c>
      <c r="F115" s="9">
        <f>'CO2 Injection'!C115*365</f>
        <v>0</v>
      </c>
      <c r="G115" s="11">
        <v>0</v>
      </c>
      <c r="H115" s="10">
        <v>0</v>
      </c>
      <c r="I115" s="9">
        <f>'CO2 Injection'!D115*365</f>
        <v>0</v>
      </c>
      <c r="J115" s="11">
        <v>0</v>
      </c>
      <c r="K115" s="10">
        <v>0</v>
      </c>
      <c r="L115" s="9">
        <f>'CO2 Injection'!E115*365</f>
        <v>0</v>
      </c>
      <c r="M115" s="11">
        <v>0</v>
      </c>
      <c r="N115" s="10">
        <v>0</v>
      </c>
      <c r="O115" s="9">
        <f>'CO2 Injection'!F115*365</f>
        <v>0</v>
      </c>
      <c r="P115" s="11">
        <v>0</v>
      </c>
      <c r="Q115" s="10">
        <v>0</v>
      </c>
      <c r="R115" s="9">
        <f>'CO2 Injection'!G115*365</f>
        <v>0</v>
      </c>
      <c r="S115" s="11">
        <v>0</v>
      </c>
      <c r="T115" s="10">
        <v>0</v>
      </c>
      <c r="U115" s="9">
        <f>'CO2 Injection'!H115*365</f>
        <v>0</v>
      </c>
      <c r="V115" s="11">
        <v>0</v>
      </c>
      <c r="W115" s="10">
        <v>0</v>
      </c>
      <c r="X115" s="9">
        <f>'CO2 Injection'!I115*365</f>
        <v>0</v>
      </c>
      <c r="Y115" s="11">
        <v>0</v>
      </c>
      <c r="Z115" s="10">
        <v>0</v>
      </c>
      <c r="AA115" s="9">
        <f>'CO2 Injection'!J115*365</f>
        <v>0</v>
      </c>
      <c r="AB115" s="11">
        <v>0</v>
      </c>
      <c r="AC115" s="10">
        <v>0</v>
      </c>
      <c r="AD115" s="9">
        <f>'CO2 Injection'!K115*365</f>
        <v>0</v>
      </c>
      <c r="AE115" s="11">
        <v>0</v>
      </c>
      <c r="AF115" s="10">
        <v>0</v>
      </c>
      <c r="AG115" s="9">
        <f>'CO2 Injection'!L115*365</f>
        <v>0</v>
      </c>
      <c r="AH115" s="11">
        <v>0</v>
      </c>
      <c r="AI115" s="10">
        <v>0</v>
      </c>
      <c r="AJ115" s="9">
        <f>'CO2 Injection'!M115*365</f>
        <v>0</v>
      </c>
      <c r="AK115" s="11">
        <v>0</v>
      </c>
      <c r="AL115" s="10">
        <v>0</v>
      </c>
      <c r="AM115" s="9">
        <f>'CO2 Injection'!N115*365</f>
        <v>0</v>
      </c>
      <c r="AN115" s="11">
        <v>0</v>
      </c>
      <c r="AO115" s="10">
        <v>0</v>
      </c>
      <c r="AP115" s="9">
        <f>'CO2 Injection'!O115*365</f>
        <v>0</v>
      </c>
      <c r="AQ115" s="11">
        <v>0</v>
      </c>
      <c r="AR115" s="10">
        <v>0</v>
      </c>
      <c r="AS115" s="9">
        <f>'CO2 Injection'!P115*365</f>
        <v>0</v>
      </c>
      <c r="AT115" s="11">
        <v>0</v>
      </c>
      <c r="AU115" s="10">
        <v>0</v>
      </c>
      <c r="AV115" s="9">
        <f>'CO2 Injection'!Q115*365</f>
        <v>0</v>
      </c>
    </row>
    <row r="116" spans="3:48" x14ac:dyDescent="0.45">
      <c r="C116">
        <v>112</v>
      </c>
      <c r="D116" s="11">
        <v>0</v>
      </c>
      <c r="E116" s="10">
        <v>0</v>
      </c>
      <c r="F116" s="9">
        <f>'CO2 Injection'!C116*365</f>
        <v>0</v>
      </c>
      <c r="G116" s="11">
        <v>0</v>
      </c>
      <c r="H116" s="10">
        <v>0</v>
      </c>
      <c r="I116" s="9">
        <f>'CO2 Injection'!D116*365</f>
        <v>0</v>
      </c>
      <c r="J116" s="11">
        <v>0</v>
      </c>
      <c r="K116" s="10">
        <v>0</v>
      </c>
      <c r="L116" s="9">
        <f>'CO2 Injection'!E116*365</f>
        <v>0</v>
      </c>
      <c r="M116" s="11">
        <v>0</v>
      </c>
      <c r="N116" s="10">
        <v>0</v>
      </c>
      <c r="O116" s="9">
        <f>'CO2 Injection'!F116*365</f>
        <v>0</v>
      </c>
      <c r="P116" s="11">
        <v>0</v>
      </c>
      <c r="Q116" s="10">
        <v>0</v>
      </c>
      <c r="R116" s="9">
        <f>'CO2 Injection'!G116*365</f>
        <v>0</v>
      </c>
      <c r="S116" s="11">
        <v>0</v>
      </c>
      <c r="T116" s="10">
        <v>0</v>
      </c>
      <c r="U116" s="9">
        <f>'CO2 Injection'!H116*365</f>
        <v>0</v>
      </c>
      <c r="V116" s="11">
        <v>0</v>
      </c>
      <c r="W116" s="10">
        <v>0</v>
      </c>
      <c r="X116" s="9">
        <f>'CO2 Injection'!I116*365</f>
        <v>0</v>
      </c>
      <c r="Y116" s="11">
        <v>0</v>
      </c>
      <c r="Z116" s="10">
        <v>0</v>
      </c>
      <c r="AA116" s="9">
        <f>'CO2 Injection'!J116*365</f>
        <v>0</v>
      </c>
      <c r="AB116" s="11">
        <v>0</v>
      </c>
      <c r="AC116" s="10">
        <v>0</v>
      </c>
      <c r="AD116" s="9">
        <f>'CO2 Injection'!K116*365</f>
        <v>0</v>
      </c>
      <c r="AE116" s="11">
        <v>0</v>
      </c>
      <c r="AF116" s="10">
        <v>0</v>
      </c>
      <c r="AG116" s="9">
        <f>'CO2 Injection'!L116*365</f>
        <v>0</v>
      </c>
      <c r="AH116" s="11">
        <v>0</v>
      </c>
      <c r="AI116" s="10">
        <v>0</v>
      </c>
      <c r="AJ116" s="9">
        <f>'CO2 Injection'!M116*365</f>
        <v>0</v>
      </c>
      <c r="AK116" s="11">
        <v>0</v>
      </c>
      <c r="AL116" s="10">
        <v>0</v>
      </c>
      <c r="AM116" s="9">
        <f>'CO2 Injection'!N116*365</f>
        <v>0</v>
      </c>
      <c r="AN116" s="11">
        <v>0</v>
      </c>
      <c r="AO116" s="10">
        <v>0</v>
      </c>
      <c r="AP116" s="9">
        <f>'CO2 Injection'!O116*365</f>
        <v>0</v>
      </c>
      <c r="AQ116" s="11">
        <v>0</v>
      </c>
      <c r="AR116" s="10">
        <v>0</v>
      </c>
      <c r="AS116" s="9">
        <f>'CO2 Injection'!P116*365</f>
        <v>0</v>
      </c>
      <c r="AT116" s="11">
        <v>0</v>
      </c>
      <c r="AU116" s="10">
        <v>0</v>
      </c>
      <c r="AV116" s="9">
        <f>'CO2 Injection'!Q116*365</f>
        <v>0</v>
      </c>
    </row>
    <row r="117" spans="3:48" x14ac:dyDescent="0.45">
      <c r="C117">
        <v>113</v>
      </c>
      <c r="D117" s="11">
        <v>0</v>
      </c>
      <c r="E117" s="10">
        <v>0</v>
      </c>
      <c r="F117" s="9">
        <f>'CO2 Injection'!C117*365</f>
        <v>0</v>
      </c>
      <c r="G117" s="11">
        <v>0</v>
      </c>
      <c r="H117" s="10">
        <v>0</v>
      </c>
      <c r="I117" s="9">
        <f>'CO2 Injection'!D117*365</f>
        <v>0</v>
      </c>
      <c r="J117" s="11">
        <v>0</v>
      </c>
      <c r="K117" s="10">
        <v>0</v>
      </c>
      <c r="L117" s="9">
        <f>'CO2 Injection'!E117*365</f>
        <v>0</v>
      </c>
      <c r="M117" s="11">
        <v>0</v>
      </c>
      <c r="N117" s="10">
        <v>0</v>
      </c>
      <c r="O117" s="9">
        <f>'CO2 Injection'!F117*365</f>
        <v>0</v>
      </c>
      <c r="P117" s="11">
        <v>0</v>
      </c>
      <c r="Q117" s="10">
        <v>0</v>
      </c>
      <c r="R117" s="9">
        <f>'CO2 Injection'!G117*365</f>
        <v>0</v>
      </c>
      <c r="S117" s="11">
        <v>0</v>
      </c>
      <c r="T117" s="10">
        <v>0</v>
      </c>
      <c r="U117" s="9">
        <f>'CO2 Injection'!H117*365</f>
        <v>0</v>
      </c>
      <c r="V117" s="11">
        <v>0</v>
      </c>
      <c r="W117" s="10">
        <v>0</v>
      </c>
      <c r="X117" s="9">
        <f>'CO2 Injection'!I117*365</f>
        <v>0</v>
      </c>
      <c r="Y117" s="11">
        <v>0</v>
      </c>
      <c r="Z117" s="10">
        <v>0</v>
      </c>
      <c r="AA117" s="9">
        <f>'CO2 Injection'!J117*365</f>
        <v>0</v>
      </c>
      <c r="AB117" s="11">
        <v>0</v>
      </c>
      <c r="AC117" s="10">
        <v>0</v>
      </c>
      <c r="AD117" s="9">
        <f>'CO2 Injection'!K117*365</f>
        <v>0</v>
      </c>
      <c r="AE117" s="11">
        <v>0</v>
      </c>
      <c r="AF117" s="10">
        <v>0</v>
      </c>
      <c r="AG117" s="9">
        <f>'CO2 Injection'!L117*365</f>
        <v>0</v>
      </c>
      <c r="AH117" s="11">
        <v>0</v>
      </c>
      <c r="AI117" s="10">
        <v>0</v>
      </c>
      <c r="AJ117" s="9">
        <f>'CO2 Injection'!M117*365</f>
        <v>0</v>
      </c>
      <c r="AK117" s="11">
        <v>0</v>
      </c>
      <c r="AL117" s="10">
        <v>0</v>
      </c>
      <c r="AM117" s="9">
        <f>'CO2 Injection'!N117*365</f>
        <v>0</v>
      </c>
      <c r="AN117" s="11">
        <v>0</v>
      </c>
      <c r="AO117" s="10">
        <v>0</v>
      </c>
      <c r="AP117" s="9">
        <f>'CO2 Injection'!O117*365</f>
        <v>0</v>
      </c>
      <c r="AQ117" s="11">
        <v>0</v>
      </c>
      <c r="AR117" s="10">
        <v>0</v>
      </c>
      <c r="AS117" s="9">
        <f>'CO2 Injection'!P117*365</f>
        <v>0</v>
      </c>
      <c r="AT117" s="11">
        <v>0</v>
      </c>
      <c r="AU117" s="10">
        <v>0</v>
      </c>
      <c r="AV117" s="9">
        <f>'CO2 Injection'!Q117*365</f>
        <v>0</v>
      </c>
    </row>
    <row r="118" spans="3:48" x14ac:dyDescent="0.45">
      <c r="C118">
        <v>114</v>
      </c>
      <c r="D118" s="11">
        <v>0</v>
      </c>
      <c r="E118" s="10">
        <v>0</v>
      </c>
      <c r="F118" s="9">
        <f>'CO2 Injection'!C118*365</f>
        <v>0</v>
      </c>
      <c r="G118" s="11">
        <v>0</v>
      </c>
      <c r="H118" s="10">
        <v>0</v>
      </c>
      <c r="I118" s="9">
        <f>'CO2 Injection'!D118*365</f>
        <v>0</v>
      </c>
      <c r="J118" s="11">
        <v>0</v>
      </c>
      <c r="K118" s="10">
        <v>0</v>
      </c>
      <c r="L118" s="9">
        <f>'CO2 Injection'!E118*365</f>
        <v>0</v>
      </c>
      <c r="M118" s="11">
        <v>0</v>
      </c>
      <c r="N118" s="10">
        <v>0</v>
      </c>
      <c r="O118" s="9">
        <f>'CO2 Injection'!F118*365</f>
        <v>0</v>
      </c>
      <c r="P118" s="11">
        <v>0</v>
      </c>
      <c r="Q118" s="10">
        <v>0</v>
      </c>
      <c r="R118" s="9">
        <f>'CO2 Injection'!G118*365</f>
        <v>0</v>
      </c>
      <c r="S118" s="11">
        <v>0</v>
      </c>
      <c r="T118" s="10">
        <v>0</v>
      </c>
      <c r="U118" s="9">
        <f>'CO2 Injection'!H118*365</f>
        <v>0</v>
      </c>
      <c r="V118" s="11">
        <v>0</v>
      </c>
      <c r="W118" s="10">
        <v>0</v>
      </c>
      <c r="X118" s="9">
        <f>'CO2 Injection'!I118*365</f>
        <v>0</v>
      </c>
      <c r="Y118" s="11">
        <v>0</v>
      </c>
      <c r="Z118" s="10">
        <v>0</v>
      </c>
      <c r="AA118" s="9">
        <f>'CO2 Injection'!J118*365</f>
        <v>0</v>
      </c>
      <c r="AB118" s="11">
        <v>0</v>
      </c>
      <c r="AC118" s="10">
        <v>0</v>
      </c>
      <c r="AD118" s="9">
        <f>'CO2 Injection'!K118*365</f>
        <v>0</v>
      </c>
      <c r="AE118" s="11">
        <v>0</v>
      </c>
      <c r="AF118" s="10">
        <v>0</v>
      </c>
      <c r="AG118" s="9">
        <f>'CO2 Injection'!L118*365</f>
        <v>0</v>
      </c>
      <c r="AH118" s="11">
        <v>0</v>
      </c>
      <c r="AI118" s="10">
        <v>0</v>
      </c>
      <c r="AJ118" s="9">
        <f>'CO2 Injection'!M118*365</f>
        <v>0</v>
      </c>
      <c r="AK118" s="11">
        <v>0</v>
      </c>
      <c r="AL118" s="10">
        <v>0</v>
      </c>
      <c r="AM118" s="9">
        <f>'CO2 Injection'!N118*365</f>
        <v>0</v>
      </c>
      <c r="AN118" s="11">
        <v>0</v>
      </c>
      <c r="AO118" s="10">
        <v>0</v>
      </c>
      <c r="AP118" s="9">
        <f>'CO2 Injection'!O118*365</f>
        <v>0</v>
      </c>
      <c r="AQ118" s="11">
        <v>0</v>
      </c>
      <c r="AR118" s="10">
        <v>0</v>
      </c>
      <c r="AS118" s="9">
        <f>'CO2 Injection'!P118*365</f>
        <v>0</v>
      </c>
      <c r="AT118" s="11">
        <v>0</v>
      </c>
      <c r="AU118" s="10">
        <v>0</v>
      </c>
      <c r="AV118" s="9">
        <f>'CO2 Injection'!Q118*365</f>
        <v>0</v>
      </c>
    </row>
    <row r="119" spans="3:48" x14ac:dyDescent="0.45">
      <c r="C119">
        <v>115</v>
      </c>
      <c r="D119" s="11">
        <v>0</v>
      </c>
      <c r="E119" s="10">
        <v>0</v>
      </c>
      <c r="F119" s="9">
        <f>'CO2 Injection'!C119*365</f>
        <v>0</v>
      </c>
      <c r="G119" s="11">
        <v>0</v>
      </c>
      <c r="H119" s="10">
        <v>0</v>
      </c>
      <c r="I119" s="9">
        <f>'CO2 Injection'!D119*365</f>
        <v>0</v>
      </c>
      <c r="J119" s="11">
        <v>0</v>
      </c>
      <c r="K119" s="10">
        <v>0</v>
      </c>
      <c r="L119" s="9">
        <f>'CO2 Injection'!E119*365</f>
        <v>0</v>
      </c>
      <c r="M119" s="11">
        <v>0</v>
      </c>
      <c r="N119" s="10">
        <v>0</v>
      </c>
      <c r="O119" s="9">
        <f>'CO2 Injection'!F119*365</f>
        <v>0</v>
      </c>
      <c r="P119" s="11">
        <v>0</v>
      </c>
      <c r="Q119" s="10">
        <v>0</v>
      </c>
      <c r="R119" s="9">
        <f>'CO2 Injection'!G119*365</f>
        <v>0</v>
      </c>
      <c r="S119" s="11">
        <v>0</v>
      </c>
      <c r="T119" s="10">
        <v>0</v>
      </c>
      <c r="U119" s="9">
        <f>'CO2 Injection'!H119*365</f>
        <v>0</v>
      </c>
      <c r="V119" s="11">
        <v>0</v>
      </c>
      <c r="W119" s="10">
        <v>0</v>
      </c>
      <c r="X119" s="9">
        <f>'CO2 Injection'!I119*365</f>
        <v>0</v>
      </c>
      <c r="Y119" s="11">
        <v>0</v>
      </c>
      <c r="Z119" s="10">
        <v>0</v>
      </c>
      <c r="AA119" s="9">
        <f>'CO2 Injection'!J119*365</f>
        <v>0</v>
      </c>
      <c r="AB119" s="11">
        <v>0</v>
      </c>
      <c r="AC119" s="10">
        <v>0</v>
      </c>
      <c r="AD119" s="9">
        <f>'CO2 Injection'!K119*365</f>
        <v>0</v>
      </c>
      <c r="AE119" s="11">
        <v>0</v>
      </c>
      <c r="AF119" s="10">
        <v>0</v>
      </c>
      <c r="AG119" s="9">
        <f>'CO2 Injection'!L119*365</f>
        <v>0</v>
      </c>
      <c r="AH119" s="11">
        <v>0</v>
      </c>
      <c r="AI119" s="10">
        <v>0</v>
      </c>
      <c r="AJ119" s="9">
        <f>'CO2 Injection'!M119*365</f>
        <v>0</v>
      </c>
      <c r="AK119" s="11">
        <v>0</v>
      </c>
      <c r="AL119" s="10">
        <v>0</v>
      </c>
      <c r="AM119" s="9">
        <f>'CO2 Injection'!N119*365</f>
        <v>0</v>
      </c>
      <c r="AN119" s="11">
        <v>0</v>
      </c>
      <c r="AO119" s="10">
        <v>0</v>
      </c>
      <c r="AP119" s="9">
        <f>'CO2 Injection'!O119*365</f>
        <v>0</v>
      </c>
      <c r="AQ119" s="11">
        <v>0</v>
      </c>
      <c r="AR119" s="10">
        <v>0</v>
      </c>
      <c r="AS119" s="9">
        <f>'CO2 Injection'!P119*365</f>
        <v>0</v>
      </c>
      <c r="AT119" s="11">
        <v>0</v>
      </c>
      <c r="AU119" s="10">
        <v>0</v>
      </c>
      <c r="AV119" s="9">
        <f>'CO2 Injection'!Q119*365</f>
        <v>0</v>
      </c>
    </row>
    <row r="120" spans="3:48" x14ac:dyDescent="0.45">
      <c r="C120">
        <v>116</v>
      </c>
      <c r="D120" s="11">
        <v>0</v>
      </c>
      <c r="E120" s="10">
        <v>0</v>
      </c>
      <c r="F120" s="9">
        <f>'CO2 Injection'!C120*365</f>
        <v>0</v>
      </c>
      <c r="G120" s="11">
        <v>0</v>
      </c>
      <c r="H120" s="10">
        <v>0</v>
      </c>
      <c r="I120" s="9">
        <f>'CO2 Injection'!D120*365</f>
        <v>0</v>
      </c>
      <c r="J120" s="11">
        <v>0</v>
      </c>
      <c r="K120" s="10">
        <v>0</v>
      </c>
      <c r="L120" s="9">
        <f>'CO2 Injection'!E120*365</f>
        <v>0</v>
      </c>
      <c r="M120" s="11">
        <v>0</v>
      </c>
      <c r="N120" s="10">
        <v>0</v>
      </c>
      <c r="O120" s="9">
        <f>'CO2 Injection'!F120*365</f>
        <v>0</v>
      </c>
      <c r="P120" s="11">
        <v>0</v>
      </c>
      <c r="Q120" s="10">
        <v>0</v>
      </c>
      <c r="R120" s="9">
        <f>'CO2 Injection'!G120*365</f>
        <v>0</v>
      </c>
      <c r="S120" s="11">
        <v>0</v>
      </c>
      <c r="T120" s="10">
        <v>0</v>
      </c>
      <c r="U120" s="9">
        <f>'CO2 Injection'!H120*365</f>
        <v>0</v>
      </c>
      <c r="V120" s="11">
        <v>0</v>
      </c>
      <c r="W120" s="10">
        <v>0</v>
      </c>
      <c r="X120" s="9">
        <f>'CO2 Injection'!I120*365</f>
        <v>0</v>
      </c>
      <c r="Y120" s="11">
        <v>0</v>
      </c>
      <c r="Z120" s="10">
        <v>0</v>
      </c>
      <c r="AA120" s="9">
        <f>'CO2 Injection'!J120*365</f>
        <v>0</v>
      </c>
      <c r="AB120" s="11">
        <v>0</v>
      </c>
      <c r="AC120" s="10">
        <v>0</v>
      </c>
      <c r="AD120" s="9">
        <f>'CO2 Injection'!K120*365</f>
        <v>0</v>
      </c>
      <c r="AE120" s="11">
        <v>0</v>
      </c>
      <c r="AF120" s="10">
        <v>0</v>
      </c>
      <c r="AG120" s="9">
        <f>'CO2 Injection'!L120*365</f>
        <v>0</v>
      </c>
      <c r="AH120" s="11">
        <v>0</v>
      </c>
      <c r="AI120" s="10">
        <v>0</v>
      </c>
      <c r="AJ120" s="9">
        <f>'CO2 Injection'!M120*365</f>
        <v>0</v>
      </c>
      <c r="AK120" s="11">
        <v>0</v>
      </c>
      <c r="AL120" s="10">
        <v>0</v>
      </c>
      <c r="AM120" s="9">
        <f>'CO2 Injection'!N120*365</f>
        <v>0</v>
      </c>
      <c r="AN120" s="11">
        <v>0</v>
      </c>
      <c r="AO120" s="10">
        <v>0</v>
      </c>
      <c r="AP120" s="9">
        <f>'CO2 Injection'!O120*365</f>
        <v>0</v>
      </c>
      <c r="AQ120" s="11">
        <v>0</v>
      </c>
      <c r="AR120" s="10">
        <v>0</v>
      </c>
      <c r="AS120" s="9">
        <f>'CO2 Injection'!P120*365</f>
        <v>0</v>
      </c>
      <c r="AT120" s="11">
        <v>0</v>
      </c>
      <c r="AU120" s="10">
        <v>0</v>
      </c>
      <c r="AV120" s="9">
        <f>'CO2 Injection'!Q120*365</f>
        <v>0</v>
      </c>
    </row>
    <row r="121" spans="3:48" x14ac:dyDescent="0.45">
      <c r="C121">
        <v>117</v>
      </c>
      <c r="D121" s="11">
        <v>0</v>
      </c>
      <c r="E121" s="10">
        <v>0</v>
      </c>
      <c r="F121" s="9">
        <f>'CO2 Injection'!C121*365</f>
        <v>0</v>
      </c>
      <c r="G121" s="11">
        <v>0</v>
      </c>
      <c r="H121" s="10">
        <v>0</v>
      </c>
      <c r="I121" s="9">
        <f>'CO2 Injection'!D121*365</f>
        <v>0</v>
      </c>
      <c r="J121" s="11">
        <v>0</v>
      </c>
      <c r="K121" s="10">
        <v>0</v>
      </c>
      <c r="L121" s="9">
        <f>'CO2 Injection'!E121*365</f>
        <v>0</v>
      </c>
      <c r="M121" s="11">
        <v>0</v>
      </c>
      <c r="N121" s="10">
        <v>0</v>
      </c>
      <c r="O121" s="9">
        <f>'CO2 Injection'!F121*365</f>
        <v>0</v>
      </c>
      <c r="P121" s="11">
        <v>0</v>
      </c>
      <c r="Q121" s="10">
        <v>0</v>
      </c>
      <c r="R121" s="9">
        <f>'CO2 Injection'!G121*365</f>
        <v>0</v>
      </c>
      <c r="S121" s="11">
        <v>0</v>
      </c>
      <c r="T121" s="10">
        <v>0</v>
      </c>
      <c r="U121" s="9">
        <f>'CO2 Injection'!H121*365</f>
        <v>0</v>
      </c>
      <c r="V121" s="11">
        <v>0</v>
      </c>
      <c r="W121" s="10">
        <v>0</v>
      </c>
      <c r="X121" s="9">
        <f>'CO2 Injection'!I121*365</f>
        <v>0</v>
      </c>
      <c r="Y121" s="11">
        <v>0</v>
      </c>
      <c r="Z121" s="10">
        <v>0</v>
      </c>
      <c r="AA121" s="9">
        <f>'CO2 Injection'!J121*365</f>
        <v>0</v>
      </c>
      <c r="AB121" s="11">
        <v>0</v>
      </c>
      <c r="AC121" s="10">
        <v>0</v>
      </c>
      <c r="AD121" s="9">
        <f>'CO2 Injection'!K121*365</f>
        <v>0</v>
      </c>
      <c r="AE121" s="11">
        <v>0</v>
      </c>
      <c r="AF121" s="10">
        <v>0</v>
      </c>
      <c r="AG121" s="9">
        <f>'CO2 Injection'!L121*365</f>
        <v>0</v>
      </c>
      <c r="AH121" s="11">
        <v>0</v>
      </c>
      <c r="AI121" s="10">
        <v>0</v>
      </c>
      <c r="AJ121" s="9">
        <f>'CO2 Injection'!M121*365</f>
        <v>0</v>
      </c>
      <c r="AK121" s="11">
        <v>0</v>
      </c>
      <c r="AL121" s="10">
        <v>0</v>
      </c>
      <c r="AM121" s="9">
        <f>'CO2 Injection'!N121*365</f>
        <v>0</v>
      </c>
      <c r="AN121" s="11">
        <v>0</v>
      </c>
      <c r="AO121" s="10">
        <v>0</v>
      </c>
      <c r="AP121" s="9">
        <f>'CO2 Injection'!O121*365</f>
        <v>0</v>
      </c>
      <c r="AQ121" s="11">
        <v>0</v>
      </c>
      <c r="AR121" s="10">
        <v>0</v>
      </c>
      <c r="AS121" s="9">
        <f>'CO2 Injection'!P121*365</f>
        <v>0</v>
      </c>
      <c r="AT121" s="11">
        <v>0</v>
      </c>
      <c r="AU121" s="10">
        <v>0</v>
      </c>
      <c r="AV121" s="9">
        <f>'CO2 Injection'!Q121*365</f>
        <v>0</v>
      </c>
    </row>
    <row r="122" spans="3:48" x14ac:dyDescent="0.45">
      <c r="C122">
        <v>118</v>
      </c>
      <c r="D122" s="11">
        <v>0</v>
      </c>
      <c r="E122" s="10">
        <v>0</v>
      </c>
      <c r="F122" s="9">
        <f>'CO2 Injection'!C122*365</f>
        <v>0</v>
      </c>
      <c r="G122" s="11">
        <v>0</v>
      </c>
      <c r="H122" s="10">
        <v>0</v>
      </c>
      <c r="I122" s="9">
        <f>'CO2 Injection'!D122*365</f>
        <v>0</v>
      </c>
      <c r="J122" s="11">
        <v>0</v>
      </c>
      <c r="K122" s="10">
        <v>0</v>
      </c>
      <c r="L122" s="9">
        <f>'CO2 Injection'!E122*365</f>
        <v>0</v>
      </c>
      <c r="M122" s="11">
        <v>0</v>
      </c>
      <c r="N122" s="10">
        <v>0</v>
      </c>
      <c r="O122" s="9">
        <f>'CO2 Injection'!F122*365</f>
        <v>0</v>
      </c>
      <c r="P122" s="11">
        <v>0</v>
      </c>
      <c r="Q122" s="10">
        <v>0</v>
      </c>
      <c r="R122" s="9">
        <f>'CO2 Injection'!G122*365</f>
        <v>0</v>
      </c>
      <c r="S122" s="11">
        <v>0</v>
      </c>
      <c r="T122" s="10">
        <v>0</v>
      </c>
      <c r="U122" s="9">
        <f>'CO2 Injection'!H122*365</f>
        <v>0</v>
      </c>
      <c r="V122" s="11">
        <v>0</v>
      </c>
      <c r="W122" s="10">
        <v>0</v>
      </c>
      <c r="X122" s="9">
        <f>'CO2 Injection'!I122*365</f>
        <v>0</v>
      </c>
      <c r="Y122" s="11">
        <v>0</v>
      </c>
      <c r="Z122" s="10">
        <v>0</v>
      </c>
      <c r="AA122" s="9">
        <f>'CO2 Injection'!J122*365</f>
        <v>0</v>
      </c>
      <c r="AB122" s="11">
        <v>0</v>
      </c>
      <c r="AC122" s="10">
        <v>0</v>
      </c>
      <c r="AD122" s="9">
        <f>'CO2 Injection'!K122*365</f>
        <v>0</v>
      </c>
      <c r="AE122" s="11">
        <v>0</v>
      </c>
      <c r="AF122" s="10">
        <v>0</v>
      </c>
      <c r="AG122" s="9">
        <f>'CO2 Injection'!L122*365</f>
        <v>0</v>
      </c>
      <c r="AH122" s="11">
        <v>0</v>
      </c>
      <c r="AI122" s="10">
        <v>0</v>
      </c>
      <c r="AJ122" s="9">
        <f>'CO2 Injection'!M122*365</f>
        <v>0</v>
      </c>
      <c r="AK122" s="11">
        <v>0</v>
      </c>
      <c r="AL122" s="10">
        <v>0</v>
      </c>
      <c r="AM122" s="9">
        <f>'CO2 Injection'!N122*365</f>
        <v>0</v>
      </c>
      <c r="AN122" s="11">
        <v>0</v>
      </c>
      <c r="AO122" s="10">
        <v>0</v>
      </c>
      <c r="AP122" s="9">
        <f>'CO2 Injection'!O122*365</f>
        <v>0</v>
      </c>
      <c r="AQ122" s="11">
        <v>0</v>
      </c>
      <c r="AR122" s="10">
        <v>0</v>
      </c>
      <c r="AS122" s="9">
        <f>'CO2 Injection'!P122*365</f>
        <v>0</v>
      </c>
      <c r="AT122" s="11">
        <v>0</v>
      </c>
      <c r="AU122" s="10">
        <v>0</v>
      </c>
      <c r="AV122" s="9">
        <f>'CO2 Injection'!Q122*365</f>
        <v>0</v>
      </c>
    </row>
    <row r="123" spans="3:48" x14ac:dyDescent="0.45">
      <c r="C123">
        <v>119</v>
      </c>
      <c r="D123" s="11">
        <v>0</v>
      </c>
      <c r="E123" s="10">
        <v>0</v>
      </c>
      <c r="F123" s="9">
        <f>'CO2 Injection'!C123*365</f>
        <v>0</v>
      </c>
      <c r="G123" s="11">
        <v>0</v>
      </c>
      <c r="H123" s="10">
        <v>0</v>
      </c>
      <c r="I123" s="9">
        <f>'CO2 Injection'!D123*365</f>
        <v>0</v>
      </c>
      <c r="J123" s="11">
        <v>0</v>
      </c>
      <c r="K123" s="10">
        <v>0</v>
      </c>
      <c r="L123" s="9">
        <f>'CO2 Injection'!E123*365</f>
        <v>0</v>
      </c>
      <c r="M123" s="11">
        <v>0</v>
      </c>
      <c r="N123" s="10">
        <v>0</v>
      </c>
      <c r="O123" s="9">
        <f>'CO2 Injection'!F123*365</f>
        <v>0</v>
      </c>
      <c r="P123" s="11">
        <v>0</v>
      </c>
      <c r="Q123" s="10">
        <v>0</v>
      </c>
      <c r="R123" s="9">
        <f>'CO2 Injection'!G123*365</f>
        <v>0</v>
      </c>
      <c r="S123" s="11">
        <v>0</v>
      </c>
      <c r="T123" s="10">
        <v>0</v>
      </c>
      <c r="U123" s="9">
        <f>'CO2 Injection'!H123*365</f>
        <v>0</v>
      </c>
      <c r="V123" s="11">
        <v>0</v>
      </c>
      <c r="W123" s="10">
        <v>0</v>
      </c>
      <c r="X123" s="9">
        <f>'CO2 Injection'!I123*365</f>
        <v>0</v>
      </c>
      <c r="Y123" s="11">
        <v>0</v>
      </c>
      <c r="Z123" s="10">
        <v>0</v>
      </c>
      <c r="AA123" s="9">
        <f>'CO2 Injection'!J123*365</f>
        <v>0</v>
      </c>
      <c r="AB123" s="11">
        <v>0</v>
      </c>
      <c r="AC123" s="10">
        <v>0</v>
      </c>
      <c r="AD123" s="9">
        <f>'CO2 Injection'!K123*365</f>
        <v>0</v>
      </c>
      <c r="AE123" s="11">
        <v>0</v>
      </c>
      <c r="AF123" s="10">
        <v>0</v>
      </c>
      <c r="AG123" s="9">
        <f>'CO2 Injection'!L123*365</f>
        <v>0</v>
      </c>
      <c r="AH123" s="11">
        <v>0</v>
      </c>
      <c r="AI123" s="10">
        <v>0</v>
      </c>
      <c r="AJ123" s="9">
        <f>'CO2 Injection'!M123*365</f>
        <v>0</v>
      </c>
      <c r="AK123" s="11">
        <v>0</v>
      </c>
      <c r="AL123" s="10">
        <v>0</v>
      </c>
      <c r="AM123" s="9">
        <f>'CO2 Injection'!N123*365</f>
        <v>0</v>
      </c>
      <c r="AN123" s="11">
        <v>0</v>
      </c>
      <c r="AO123" s="10">
        <v>0</v>
      </c>
      <c r="AP123" s="9">
        <f>'CO2 Injection'!O123*365</f>
        <v>0</v>
      </c>
      <c r="AQ123" s="11">
        <v>0</v>
      </c>
      <c r="AR123" s="10">
        <v>0</v>
      </c>
      <c r="AS123" s="9">
        <f>'CO2 Injection'!P123*365</f>
        <v>0</v>
      </c>
      <c r="AT123" s="11">
        <v>0</v>
      </c>
      <c r="AU123" s="10">
        <v>0</v>
      </c>
      <c r="AV123" s="9">
        <f>'CO2 Injection'!Q123*365</f>
        <v>0</v>
      </c>
    </row>
    <row r="124" spans="3:48" x14ac:dyDescent="0.45">
      <c r="C124">
        <v>120</v>
      </c>
      <c r="D124" s="11">
        <v>0</v>
      </c>
      <c r="E124" s="10">
        <v>0</v>
      </c>
      <c r="F124" s="9">
        <f>'CO2 Injection'!C124*365</f>
        <v>0</v>
      </c>
      <c r="G124" s="11">
        <v>0</v>
      </c>
      <c r="H124" s="10">
        <v>0</v>
      </c>
      <c r="I124" s="9">
        <f>'CO2 Injection'!D124*365</f>
        <v>0</v>
      </c>
      <c r="J124" s="11">
        <v>0</v>
      </c>
      <c r="K124" s="10">
        <v>0</v>
      </c>
      <c r="L124" s="9">
        <f>'CO2 Injection'!E124*365</f>
        <v>0</v>
      </c>
      <c r="M124" s="11">
        <v>0</v>
      </c>
      <c r="N124" s="10">
        <v>0</v>
      </c>
      <c r="O124" s="9">
        <f>'CO2 Injection'!F124*365</f>
        <v>0</v>
      </c>
      <c r="P124" s="11">
        <v>0</v>
      </c>
      <c r="Q124" s="10">
        <v>0</v>
      </c>
      <c r="R124" s="9">
        <f>'CO2 Injection'!G124*365</f>
        <v>0</v>
      </c>
      <c r="S124" s="11">
        <v>0</v>
      </c>
      <c r="T124" s="10">
        <v>0</v>
      </c>
      <c r="U124" s="9">
        <f>'CO2 Injection'!H124*365</f>
        <v>0</v>
      </c>
      <c r="V124" s="11">
        <v>0</v>
      </c>
      <c r="W124" s="10">
        <v>0</v>
      </c>
      <c r="X124" s="9">
        <f>'CO2 Injection'!I124*365</f>
        <v>0</v>
      </c>
      <c r="Y124" s="11">
        <v>0</v>
      </c>
      <c r="Z124" s="10">
        <v>0</v>
      </c>
      <c r="AA124" s="9">
        <f>'CO2 Injection'!J124*365</f>
        <v>0</v>
      </c>
      <c r="AB124" s="11">
        <v>0</v>
      </c>
      <c r="AC124" s="10">
        <v>0</v>
      </c>
      <c r="AD124" s="9">
        <f>'CO2 Injection'!K124*365</f>
        <v>0</v>
      </c>
      <c r="AE124" s="11">
        <v>0</v>
      </c>
      <c r="AF124" s="10">
        <v>0</v>
      </c>
      <c r="AG124" s="9">
        <f>'CO2 Injection'!L124*365</f>
        <v>0</v>
      </c>
      <c r="AH124" s="11">
        <v>0</v>
      </c>
      <c r="AI124" s="10">
        <v>0</v>
      </c>
      <c r="AJ124" s="9">
        <f>'CO2 Injection'!M124*365</f>
        <v>0</v>
      </c>
      <c r="AK124" s="11">
        <v>0</v>
      </c>
      <c r="AL124" s="10">
        <v>0</v>
      </c>
      <c r="AM124" s="9">
        <f>'CO2 Injection'!N124*365</f>
        <v>0</v>
      </c>
      <c r="AN124" s="11">
        <v>0</v>
      </c>
      <c r="AO124" s="10">
        <v>0</v>
      </c>
      <c r="AP124" s="9">
        <f>'CO2 Injection'!O124*365</f>
        <v>0</v>
      </c>
      <c r="AQ124" s="11">
        <v>0</v>
      </c>
      <c r="AR124" s="10">
        <v>0</v>
      </c>
      <c r="AS124" s="9">
        <f>'CO2 Injection'!P124*365</f>
        <v>0</v>
      </c>
      <c r="AT124" s="11">
        <v>0</v>
      </c>
      <c r="AU124" s="10">
        <v>0</v>
      </c>
      <c r="AV124" s="9">
        <f>'CO2 Injection'!Q124*365</f>
        <v>0</v>
      </c>
    </row>
    <row r="125" spans="3:48" x14ac:dyDescent="0.45">
      <c r="C125">
        <v>121</v>
      </c>
      <c r="D125" s="11">
        <v>0</v>
      </c>
      <c r="E125" s="10">
        <v>0</v>
      </c>
      <c r="F125" s="9">
        <f>'CO2 Injection'!C125*365</f>
        <v>0</v>
      </c>
      <c r="G125" s="11">
        <v>0</v>
      </c>
      <c r="H125" s="10">
        <v>0</v>
      </c>
      <c r="I125" s="9">
        <f>'CO2 Injection'!D125*365</f>
        <v>0</v>
      </c>
      <c r="J125" s="11">
        <v>0</v>
      </c>
      <c r="K125" s="10">
        <v>0</v>
      </c>
      <c r="L125" s="9">
        <f>'CO2 Injection'!E125*365</f>
        <v>0</v>
      </c>
      <c r="M125" s="11">
        <v>0</v>
      </c>
      <c r="N125" s="10">
        <v>0</v>
      </c>
      <c r="O125" s="9">
        <f>'CO2 Injection'!F125*365</f>
        <v>0</v>
      </c>
      <c r="P125" s="11">
        <v>0</v>
      </c>
      <c r="Q125" s="10">
        <v>0</v>
      </c>
      <c r="R125" s="9">
        <f>'CO2 Injection'!G125*365</f>
        <v>0</v>
      </c>
      <c r="S125" s="11">
        <v>0</v>
      </c>
      <c r="T125" s="10">
        <v>0</v>
      </c>
      <c r="U125" s="9">
        <f>'CO2 Injection'!H125*365</f>
        <v>0</v>
      </c>
      <c r="V125" s="11">
        <v>0</v>
      </c>
      <c r="W125" s="10">
        <v>0</v>
      </c>
      <c r="X125" s="9">
        <f>'CO2 Injection'!I125*365</f>
        <v>0</v>
      </c>
      <c r="Y125" s="11">
        <v>0</v>
      </c>
      <c r="Z125" s="10">
        <v>0</v>
      </c>
      <c r="AA125" s="9">
        <f>'CO2 Injection'!J125*365</f>
        <v>0</v>
      </c>
      <c r="AB125" s="11">
        <v>0</v>
      </c>
      <c r="AC125" s="10">
        <v>0</v>
      </c>
      <c r="AD125" s="9">
        <f>'CO2 Injection'!K125*365</f>
        <v>0</v>
      </c>
      <c r="AE125" s="11">
        <v>0</v>
      </c>
      <c r="AF125" s="10">
        <v>0</v>
      </c>
      <c r="AG125" s="9">
        <f>'CO2 Injection'!L125*365</f>
        <v>0</v>
      </c>
      <c r="AH125" s="11">
        <v>0</v>
      </c>
      <c r="AI125" s="10">
        <v>0</v>
      </c>
      <c r="AJ125" s="9">
        <f>'CO2 Injection'!M125*365</f>
        <v>0</v>
      </c>
      <c r="AK125" s="11">
        <v>0</v>
      </c>
      <c r="AL125" s="10">
        <v>0</v>
      </c>
      <c r="AM125" s="9">
        <f>'CO2 Injection'!N125*365</f>
        <v>0</v>
      </c>
      <c r="AN125" s="11">
        <v>0</v>
      </c>
      <c r="AO125" s="10">
        <v>0</v>
      </c>
      <c r="AP125" s="9">
        <f>'CO2 Injection'!O125*365</f>
        <v>0</v>
      </c>
      <c r="AQ125" s="11">
        <v>0</v>
      </c>
      <c r="AR125" s="10">
        <v>0</v>
      </c>
      <c r="AS125" s="9">
        <f>'CO2 Injection'!P125*365</f>
        <v>0</v>
      </c>
      <c r="AT125" s="11">
        <v>0</v>
      </c>
      <c r="AU125" s="10">
        <v>0</v>
      </c>
      <c r="AV125" s="9">
        <f>'CO2 Injection'!Q125*365</f>
        <v>0</v>
      </c>
    </row>
    <row r="126" spans="3:48" x14ac:dyDescent="0.45">
      <c r="C126">
        <v>122</v>
      </c>
      <c r="D126" s="11">
        <v>0</v>
      </c>
      <c r="E126" s="10">
        <v>0</v>
      </c>
      <c r="F126" s="9">
        <f>'CO2 Injection'!C126*365</f>
        <v>0</v>
      </c>
      <c r="G126" s="11">
        <v>0</v>
      </c>
      <c r="H126" s="10">
        <v>0</v>
      </c>
      <c r="I126" s="9">
        <f>'CO2 Injection'!D126*365</f>
        <v>0</v>
      </c>
      <c r="J126" s="11">
        <v>0</v>
      </c>
      <c r="K126" s="10">
        <v>0</v>
      </c>
      <c r="L126" s="9">
        <f>'CO2 Injection'!E126*365</f>
        <v>0</v>
      </c>
      <c r="M126" s="11">
        <v>0</v>
      </c>
      <c r="N126" s="10">
        <v>0</v>
      </c>
      <c r="O126" s="9">
        <f>'CO2 Injection'!F126*365</f>
        <v>0</v>
      </c>
      <c r="P126" s="11">
        <v>0</v>
      </c>
      <c r="Q126" s="10">
        <v>0</v>
      </c>
      <c r="R126" s="9">
        <f>'CO2 Injection'!G126*365</f>
        <v>0</v>
      </c>
      <c r="S126" s="11">
        <v>0</v>
      </c>
      <c r="T126" s="10">
        <v>0</v>
      </c>
      <c r="U126" s="9">
        <f>'CO2 Injection'!H126*365</f>
        <v>0</v>
      </c>
      <c r="V126" s="11">
        <v>0</v>
      </c>
      <c r="W126" s="10">
        <v>0</v>
      </c>
      <c r="X126" s="9">
        <f>'CO2 Injection'!I126*365</f>
        <v>0</v>
      </c>
      <c r="Y126" s="11">
        <v>0</v>
      </c>
      <c r="Z126" s="10">
        <v>0</v>
      </c>
      <c r="AA126" s="9">
        <f>'CO2 Injection'!J126*365</f>
        <v>0</v>
      </c>
      <c r="AB126" s="11">
        <v>0</v>
      </c>
      <c r="AC126" s="10">
        <v>0</v>
      </c>
      <c r="AD126" s="9">
        <f>'CO2 Injection'!K126*365</f>
        <v>0</v>
      </c>
      <c r="AE126" s="11">
        <v>0</v>
      </c>
      <c r="AF126" s="10">
        <v>0</v>
      </c>
      <c r="AG126" s="9">
        <f>'CO2 Injection'!L126*365</f>
        <v>0</v>
      </c>
      <c r="AH126" s="11">
        <v>0</v>
      </c>
      <c r="AI126" s="10">
        <v>0</v>
      </c>
      <c r="AJ126" s="9">
        <f>'CO2 Injection'!M126*365</f>
        <v>0</v>
      </c>
      <c r="AK126" s="11">
        <v>0</v>
      </c>
      <c r="AL126" s="10">
        <v>0</v>
      </c>
      <c r="AM126" s="9">
        <f>'CO2 Injection'!N126*365</f>
        <v>0</v>
      </c>
      <c r="AN126" s="11">
        <v>0</v>
      </c>
      <c r="AO126" s="10">
        <v>0</v>
      </c>
      <c r="AP126" s="9">
        <f>'CO2 Injection'!O126*365</f>
        <v>0</v>
      </c>
      <c r="AQ126" s="11">
        <v>0</v>
      </c>
      <c r="AR126" s="10">
        <v>0</v>
      </c>
      <c r="AS126" s="9">
        <f>'CO2 Injection'!P126*365</f>
        <v>0</v>
      </c>
      <c r="AT126" s="11">
        <v>0</v>
      </c>
      <c r="AU126" s="10">
        <v>0</v>
      </c>
      <c r="AV126" s="9">
        <f>'CO2 Injection'!Q126*365</f>
        <v>0</v>
      </c>
    </row>
    <row r="127" spans="3:48" x14ac:dyDescent="0.45">
      <c r="C127">
        <v>123</v>
      </c>
      <c r="D127" s="11">
        <v>0</v>
      </c>
      <c r="E127" s="10">
        <v>0</v>
      </c>
      <c r="F127" s="9">
        <f>'CO2 Injection'!C127*365</f>
        <v>0</v>
      </c>
      <c r="G127" s="11">
        <v>0</v>
      </c>
      <c r="H127" s="10">
        <v>0</v>
      </c>
      <c r="I127" s="9">
        <f>'CO2 Injection'!D127*365</f>
        <v>0</v>
      </c>
      <c r="J127" s="11">
        <v>0</v>
      </c>
      <c r="K127" s="10">
        <v>0</v>
      </c>
      <c r="L127" s="9">
        <f>'CO2 Injection'!E127*365</f>
        <v>0</v>
      </c>
      <c r="M127" s="11">
        <v>0</v>
      </c>
      <c r="N127" s="10">
        <v>0</v>
      </c>
      <c r="O127" s="9">
        <f>'CO2 Injection'!F127*365</f>
        <v>0</v>
      </c>
      <c r="P127" s="11">
        <v>0</v>
      </c>
      <c r="Q127" s="10">
        <v>0</v>
      </c>
      <c r="R127" s="9">
        <f>'CO2 Injection'!G127*365</f>
        <v>0</v>
      </c>
      <c r="S127" s="11">
        <v>0</v>
      </c>
      <c r="T127" s="10">
        <v>0</v>
      </c>
      <c r="U127" s="9">
        <f>'CO2 Injection'!H127*365</f>
        <v>0</v>
      </c>
      <c r="V127" s="11">
        <v>0</v>
      </c>
      <c r="W127" s="10">
        <v>0</v>
      </c>
      <c r="X127" s="9">
        <f>'CO2 Injection'!I127*365</f>
        <v>0</v>
      </c>
      <c r="Y127" s="11">
        <v>0</v>
      </c>
      <c r="Z127" s="10">
        <v>0</v>
      </c>
      <c r="AA127" s="9">
        <f>'CO2 Injection'!J127*365</f>
        <v>0</v>
      </c>
      <c r="AB127" s="11">
        <v>0</v>
      </c>
      <c r="AC127" s="10">
        <v>0</v>
      </c>
      <c r="AD127" s="9">
        <f>'CO2 Injection'!K127*365</f>
        <v>0</v>
      </c>
      <c r="AE127" s="11">
        <v>0</v>
      </c>
      <c r="AF127" s="10">
        <v>0</v>
      </c>
      <c r="AG127" s="9">
        <f>'CO2 Injection'!L127*365</f>
        <v>0</v>
      </c>
      <c r="AH127" s="11">
        <v>0</v>
      </c>
      <c r="AI127" s="10">
        <v>0</v>
      </c>
      <c r="AJ127" s="9">
        <f>'CO2 Injection'!M127*365</f>
        <v>0</v>
      </c>
      <c r="AK127" s="11">
        <v>0</v>
      </c>
      <c r="AL127" s="10">
        <v>0</v>
      </c>
      <c r="AM127" s="9">
        <f>'CO2 Injection'!N127*365</f>
        <v>0</v>
      </c>
      <c r="AN127" s="11">
        <v>0</v>
      </c>
      <c r="AO127" s="10">
        <v>0</v>
      </c>
      <c r="AP127" s="9">
        <f>'CO2 Injection'!O127*365</f>
        <v>0</v>
      </c>
      <c r="AQ127" s="11">
        <v>0</v>
      </c>
      <c r="AR127" s="10">
        <v>0</v>
      </c>
      <c r="AS127" s="9">
        <f>'CO2 Injection'!P127*365</f>
        <v>0</v>
      </c>
      <c r="AT127" s="11">
        <v>0</v>
      </c>
      <c r="AU127" s="10">
        <v>0</v>
      </c>
      <c r="AV127" s="9">
        <f>'CO2 Injection'!Q127*365</f>
        <v>0</v>
      </c>
    </row>
    <row r="128" spans="3:48" x14ac:dyDescent="0.45">
      <c r="C128">
        <v>124</v>
      </c>
      <c r="D128" s="11">
        <v>0</v>
      </c>
      <c r="E128" s="10">
        <v>0</v>
      </c>
      <c r="F128" s="9">
        <f>'CO2 Injection'!C128*365</f>
        <v>0</v>
      </c>
      <c r="G128" s="11">
        <v>0</v>
      </c>
      <c r="H128" s="10">
        <v>0</v>
      </c>
      <c r="I128" s="9">
        <f>'CO2 Injection'!D128*365</f>
        <v>0</v>
      </c>
      <c r="J128" s="11">
        <v>0</v>
      </c>
      <c r="K128" s="10">
        <v>0</v>
      </c>
      <c r="L128" s="9">
        <f>'CO2 Injection'!E128*365</f>
        <v>0</v>
      </c>
      <c r="M128" s="11">
        <v>0</v>
      </c>
      <c r="N128" s="10">
        <v>0</v>
      </c>
      <c r="O128" s="9">
        <f>'CO2 Injection'!F128*365</f>
        <v>0</v>
      </c>
      <c r="P128" s="11">
        <v>0</v>
      </c>
      <c r="Q128" s="10">
        <v>0</v>
      </c>
      <c r="R128" s="9">
        <f>'CO2 Injection'!G128*365</f>
        <v>0</v>
      </c>
      <c r="S128" s="11">
        <v>0</v>
      </c>
      <c r="T128" s="10">
        <v>0</v>
      </c>
      <c r="U128" s="9">
        <f>'CO2 Injection'!H128*365</f>
        <v>0</v>
      </c>
      <c r="V128" s="11">
        <v>0</v>
      </c>
      <c r="W128" s="10">
        <v>0</v>
      </c>
      <c r="X128" s="9">
        <f>'CO2 Injection'!I128*365</f>
        <v>0</v>
      </c>
      <c r="Y128" s="11">
        <v>0</v>
      </c>
      <c r="Z128" s="10">
        <v>0</v>
      </c>
      <c r="AA128" s="9">
        <f>'CO2 Injection'!J128*365</f>
        <v>0</v>
      </c>
      <c r="AB128" s="11">
        <v>0</v>
      </c>
      <c r="AC128" s="10">
        <v>0</v>
      </c>
      <c r="AD128" s="9">
        <f>'CO2 Injection'!K128*365</f>
        <v>0</v>
      </c>
      <c r="AE128" s="11">
        <v>0</v>
      </c>
      <c r="AF128" s="10">
        <v>0</v>
      </c>
      <c r="AG128" s="9">
        <f>'CO2 Injection'!L128*365</f>
        <v>0</v>
      </c>
      <c r="AH128" s="11">
        <v>0</v>
      </c>
      <c r="AI128" s="10">
        <v>0</v>
      </c>
      <c r="AJ128" s="9">
        <f>'CO2 Injection'!M128*365</f>
        <v>0</v>
      </c>
      <c r="AK128" s="11">
        <v>0</v>
      </c>
      <c r="AL128" s="10">
        <v>0</v>
      </c>
      <c r="AM128" s="9">
        <f>'CO2 Injection'!N128*365</f>
        <v>0</v>
      </c>
      <c r="AN128" s="11">
        <v>0</v>
      </c>
      <c r="AO128" s="10">
        <v>0</v>
      </c>
      <c r="AP128" s="9">
        <f>'CO2 Injection'!O128*365</f>
        <v>0</v>
      </c>
      <c r="AQ128" s="11">
        <v>0</v>
      </c>
      <c r="AR128" s="10">
        <v>0</v>
      </c>
      <c r="AS128" s="9">
        <f>'CO2 Injection'!P128*365</f>
        <v>0</v>
      </c>
      <c r="AT128" s="11">
        <v>0</v>
      </c>
      <c r="AU128" s="10">
        <v>0</v>
      </c>
      <c r="AV128" s="9">
        <f>'CO2 Injection'!Q128*365</f>
        <v>0</v>
      </c>
    </row>
    <row r="129" spans="3:48" x14ac:dyDescent="0.45">
      <c r="C129">
        <v>125</v>
      </c>
      <c r="D129" s="11">
        <v>0</v>
      </c>
      <c r="E129" s="10">
        <v>0</v>
      </c>
      <c r="F129" s="9">
        <f>'CO2 Injection'!C129*365</f>
        <v>0</v>
      </c>
      <c r="G129" s="11">
        <v>0</v>
      </c>
      <c r="H129" s="10">
        <v>0</v>
      </c>
      <c r="I129" s="9">
        <f>'CO2 Injection'!D129*365</f>
        <v>0</v>
      </c>
      <c r="J129" s="11">
        <v>0</v>
      </c>
      <c r="K129" s="10">
        <v>0</v>
      </c>
      <c r="L129" s="9">
        <f>'CO2 Injection'!E129*365</f>
        <v>0</v>
      </c>
      <c r="M129" s="11">
        <v>0</v>
      </c>
      <c r="N129" s="10">
        <v>0</v>
      </c>
      <c r="O129" s="9">
        <f>'CO2 Injection'!F129*365</f>
        <v>0</v>
      </c>
      <c r="P129" s="11">
        <v>0</v>
      </c>
      <c r="Q129" s="10">
        <v>0</v>
      </c>
      <c r="R129" s="9">
        <f>'CO2 Injection'!G129*365</f>
        <v>0</v>
      </c>
      <c r="S129" s="11">
        <v>0</v>
      </c>
      <c r="T129" s="10">
        <v>0</v>
      </c>
      <c r="U129" s="9">
        <f>'CO2 Injection'!H129*365</f>
        <v>0</v>
      </c>
      <c r="V129" s="11">
        <v>0</v>
      </c>
      <c r="W129" s="10">
        <v>0</v>
      </c>
      <c r="X129" s="9">
        <f>'CO2 Injection'!I129*365</f>
        <v>0</v>
      </c>
      <c r="Y129" s="11">
        <v>0</v>
      </c>
      <c r="Z129" s="10">
        <v>0</v>
      </c>
      <c r="AA129" s="9">
        <f>'CO2 Injection'!J129*365</f>
        <v>0</v>
      </c>
      <c r="AB129" s="11">
        <v>0</v>
      </c>
      <c r="AC129" s="10">
        <v>0</v>
      </c>
      <c r="AD129" s="9">
        <f>'CO2 Injection'!K129*365</f>
        <v>0</v>
      </c>
      <c r="AE129" s="11">
        <v>0</v>
      </c>
      <c r="AF129" s="10">
        <v>0</v>
      </c>
      <c r="AG129" s="9">
        <f>'CO2 Injection'!L129*365</f>
        <v>0</v>
      </c>
      <c r="AH129" s="11">
        <v>0</v>
      </c>
      <c r="AI129" s="10">
        <v>0</v>
      </c>
      <c r="AJ129" s="9">
        <f>'CO2 Injection'!M129*365</f>
        <v>0</v>
      </c>
      <c r="AK129" s="11">
        <v>0</v>
      </c>
      <c r="AL129" s="10">
        <v>0</v>
      </c>
      <c r="AM129" s="9">
        <f>'CO2 Injection'!N129*365</f>
        <v>0</v>
      </c>
      <c r="AN129" s="11">
        <v>0</v>
      </c>
      <c r="AO129" s="10">
        <v>0</v>
      </c>
      <c r="AP129" s="9">
        <f>'CO2 Injection'!O129*365</f>
        <v>0</v>
      </c>
      <c r="AQ129" s="11">
        <v>0</v>
      </c>
      <c r="AR129" s="10">
        <v>0</v>
      </c>
      <c r="AS129" s="9">
        <f>'CO2 Injection'!P129*365</f>
        <v>0</v>
      </c>
      <c r="AT129" s="11">
        <v>0</v>
      </c>
      <c r="AU129" s="10">
        <v>0</v>
      </c>
      <c r="AV129" s="9">
        <f>'CO2 Injection'!Q129*365</f>
        <v>0</v>
      </c>
    </row>
    <row r="130" spans="3:48" x14ac:dyDescent="0.45">
      <c r="C130">
        <v>126</v>
      </c>
      <c r="D130" s="11">
        <v>0</v>
      </c>
      <c r="E130" s="10">
        <v>0</v>
      </c>
      <c r="F130" s="9">
        <f>'CO2 Injection'!C130*365</f>
        <v>0</v>
      </c>
      <c r="G130" s="11">
        <v>0</v>
      </c>
      <c r="H130" s="10">
        <v>0</v>
      </c>
      <c r="I130" s="9">
        <f>'CO2 Injection'!D130*365</f>
        <v>0</v>
      </c>
      <c r="J130" s="11">
        <v>0</v>
      </c>
      <c r="K130" s="10">
        <v>0</v>
      </c>
      <c r="L130" s="9">
        <f>'CO2 Injection'!E130*365</f>
        <v>0</v>
      </c>
      <c r="M130" s="11">
        <v>0</v>
      </c>
      <c r="N130" s="10">
        <v>0</v>
      </c>
      <c r="O130" s="9">
        <f>'CO2 Injection'!F130*365</f>
        <v>0</v>
      </c>
      <c r="P130" s="11">
        <v>0</v>
      </c>
      <c r="Q130" s="10">
        <v>0</v>
      </c>
      <c r="R130" s="9">
        <f>'CO2 Injection'!G130*365</f>
        <v>0</v>
      </c>
      <c r="S130" s="11">
        <v>0</v>
      </c>
      <c r="T130" s="10">
        <v>0</v>
      </c>
      <c r="U130" s="9">
        <f>'CO2 Injection'!H130*365</f>
        <v>0</v>
      </c>
      <c r="V130" s="11">
        <v>0</v>
      </c>
      <c r="W130" s="10">
        <v>0</v>
      </c>
      <c r="X130" s="9">
        <f>'CO2 Injection'!I130*365</f>
        <v>0</v>
      </c>
      <c r="Y130" s="11">
        <v>0</v>
      </c>
      <c r="Z130" s="10">
        <v>0</v>
      </c>
      <c r="AA130" s="9">
        <f>'CO2 Injection'!J130*365</f>
        <v>0</v>
      </c>
      <c r="AB130" s="11">
        <v>0</v>
      </c>
      <c r="AC130" s="10">
        <v>0</v>
      </c>
      <c r="AD130" s="9">
        <f>'CO2 Injection'!K130*365</f>
        <v>0</v>
      </c>
      <c r="AE130" s="11">
        <v>0</v>
      </c>
      <c r="AF130" s="10">
        <v>0</v>
      </c>
      <c r="AG130" s="9">
        <f>'CO2 Injection'!L130*365</f>
        <v>0</v>
      </c>
      <c r="AH130" s="11">
        <v>0</v>
      </c>
      <c r="AI130" s="10">
        <v>0</v>
      </c>
      <c r="AJ130" s="9">
        <f>'CO2 Injection'!M130*365</f>
        <v>0</v>
      </c>
      <c r="AK130" s="11">
        <v>0</v>
      </c>
      <c r="AL130" s="10">
        <v>0</v>
      </c>
      <c r="AM130" s="9">
        <f>'CO2 Injection'!N130*365</f>
        <v>0</v>
      </c>
      <c r="AN130" s="11">
        <v>0</v>
      </c>
      <c r="AO130" s="10">
        <v>0</v>
      </c>
      <c r="AP130" s="9">
        <f>'CO2 Injection'!O130*365</f>
        <v>0</v>
      </c>
      <c r="AQ130" s="11">
        <v>0</v>
      </c>
      <c r="AR130" s="10">
        <v>0</v>
      </c>
      <c r="AS130" s="9">
        <f>'CO2 Injection'!P130*365</f>
        <v>0</v>
      </c>
      <c r="AT130" s="11">
        <v>0</v>
      </c>
      <c r="AU130" s="10">
        <v>0</v>
      </c>
      <c r="AV130" s="9">
        <f>'CO2 Injection'!Q130*365</f>
        <v>0</v>
      </c>
    </row>
    <row r="131" spans="3:48" x14ac:dyDescent="0.45">
      <c r="C131">
        <v>127</v>
      </c>
      <c r="D131" s="11">
        <v>0</v>
      </c>
      <c r="E131" s="10">
        <v>0</v>
      </c>
      <c r="F131" s="9">
        <f>'CO2 Injection'!C131*365</f>
        <v>0</v>
      </c>
      <c r="G131" s="11">
        <v>0</v>
      </c>
      <c r="H131" s="10">
        <v>0</v>
      </c>
      <c r="I131" s="9">
        <f>'CO2 Injection'!D131*365</f>
        <v>0</v>
      </c>
      <c r="J131" s="11">
        <v>0</v>
      </c>
      <c r="K131" s="10">
        <v>0</v>
      </c>
      <c r="L131" s="9">
        <f>'CO2 Injection'!E131*365</f>
        <v>0</v>
      </c>
      <c r="M131" s="11">
        <v>0</v>
      </c>
      <c r="N131" s="10">
        <v>0</v>
      </c>
      <c r="O131" s="9">
        <f>'CO2 Injection'!F131*365</f>
        <v>0</v>
      </c>
      <c r="P131" s="11">
        <v>0</v>
      </c>
      <c r="Q131" s="10">
        <v>0</v>
      </c>
      <c r="R131" s="9">
        <f>'CO2 Injection'!G131*365</f>
        <v>0</v>
      </c>
      <c r="S131" s="11">
        <v>0</v>
      </c>
      <c r="T131" s="10">
        <v>0</v>
      </c>
      <c r="U131" s="9">
        <f>'CO2 Injection'!H131*365</f>
        <v>0</v>
      </c>
      <c r="V131" s="11">
        <v>0</v>
      </c>
      <c r="W131" s="10">
        <v>0</v>
      </c>
      <c r="X131" s="9">
        <f>'CO2 Injection'!I131*365</f>
        <v>0</v>
      </c>
      <c r="Y131" s="11">
        <v>0</v>
      </c>
      <c r="Z131" s="10">
        <v>0</v>
      </c>
      <c r="AA131" s="9">
        <f>'CO2 Injection'!J131*365</f>
        <v>0</v>
      </c>
      <c r="AB131" s="11">
        <v>0</v>
      </c>
      <c r="AC131" s="10">
        <v>0</v>
      </c>
      <c r="AD131" s="9">
        <f>'CO2 Injection'!K131*365</f>
        <v>0</v>
      </c>
      <c r="AE131" s="11">
        <v>0</v>
      </c>
      <c r="AF131" s="10">
        <v>0</v>
      </c>
      <c r="AG131" s="9">
        <f>'CO2 Injection'!L131*365</f>
        <v>0</v>
      </c>
      <c r="AH131" s="11">
        <v>0</v>
      </c>
      <c r="AI131" s="10">
        <v>0</v>
      </c>
      <c r="AJ131" s="9">
        <f>'CO2 Injection'!M131*365</f>
        <v>0</v>
      </c>
      <c r="AK131" s="11">
        <v>0</v>
      </c>
      <c r="AL131" s="10">
        <v>0</v>
      </c>
      <c r="AM131" s="9">
        <f>'CO2 Injection'!N131*365</f>
        <v>0</v>
      </c>
      <c r="AN131" s="11">
        <v>0</v>
      </c>
      <c r="AO131" s="10">
        <v>0</v>
      </c>
      <c r="AP131" s="9">
        <f>'CO2 Injection'!O131*365</f>
        <v>0</v>
      </c>
      <c r="AQ131" s="11">
        <v>0</v>
      </c>
      <c r="AR131" s="10">
        <v>0</v>
      </c>
      <c r="AS131" s="9">
        <f>'CO2 Injection'!P131*365</f>
        <v>0</v>
      </c>
      <c r="AT131" s="11">
        <v>0</v>
      </c>
      <c r="AU131" s="10">
        <v>0</v>
      </c>
      <c r="AV131" s="9">
        <f>'CO2 Injection'!Q131*365</f>
        <v>0</v>
      </c>
    </row>
    <row r="132" spans="3:48" x14ac:dyDescent="0.45">
      <c r="C132">
        <v>128</v>
      </c>
      <c r="D132" s="11">
        <v>0</v>
      </c>
      <c r="E132" s="10">
        <v>0</v>
      </c>
      <c r="F132" s="9">
        <f>'CO2 Injection'!C132*365</f>
        <v>0</v>
      </c>
      <c r="G132" s="11">
        <v>0</v>
      </c>
      <c r="H132" s="10">
        <v>0</v>
      </c>
      <c r="I132" s="9">
        <f>'CO2 Injection'!D132*365</f>
        <v>0</v>
      </c>
      <c r="J132" s="11">
        <v>0</v>
      </c>
      <c r="K132" s="10">
        <v>0</v>
      </c>
      <c r="L132" s="9">
        <f>'CO2 Injection'!E132*365</f>
        <v>0</v>
      </c>
      <c r="M132" s="11">
        <v>0</v>
      </c>
      <c r="N132" s="10">
        <v>0</v>
      </c>
      <c r="O132" s="9">
        <f>'CO2 Injection'!F132*365</f>
        <v>0</v>
      </c>
      <c r="P132" s="11">
        <v>0</v>
      </c>
      <c r="Q132" s="10">
        <v>0</v>
      </c>
      <c r="R132" s="9">
        <f>'CO2 Injection'!G132*365</f>
        <v>0</v>
      </c>
      <c r="S132" s="11">
        <v>0</v>
      </c>
      <c r="T132" s="10">
        <v>0</v>
      </c>
      <c r="U132" s="9">
        <f>'CO2 Injection'!H132*365</f>
        <v>0</v>
      </c>
      <c r="V132" s="11">
        <v>0</v>
      </c>
      <c r="W132" s="10">
        <v>0</v>
      </c>
      <c r="X132" s="9">
        <f>'CO2 Injection'!I132*365</f>
        <v>0</v>
      </c>
      <c r="Y132" s="11">
        <v>0</v>
      </c>
      <c r="Z132" s="10">
        <v>0</v>
      </c>
      <c r="AA132" s="9">
        <f>'CO2 Injection'!J132*365</f>
        <v>0</v>
      </c>
      <c r="AB132" s="11">
        <v>0</v>
      </c>
      <c r="AC132" s="10">
        <v>0</v>
      </c>
      <c r="AD132" s="9">
        <f>'CO2 Injection'!K132*365</f>
        <v>0</v>
      </c>
      <c r="AE132" s="11">
        <v>0</v>
      </c>
      <c r="AF132" s="10">
        <v>0</v>
      </c>
      <c r="AG132" s="9">
        <f>'CO2 Injection'!L132*365</f>
        <v>0</v>
      </c>
      <c r="AH132" s="11">
        <v>0</v>
      </c>
      <c r="AI132" s="10">
        <v>0</v>
      </c>
      <c r="AJ132" s="9">
        <f>'CO2 Injection'!M132*365</f>
        <v>0</v>
      </c>
      <c r="AK132" s="11">
        <v>0</v>
      </c>
      <c r="AL132" s="10">
        <v>0</v>
      </c>
      <c r="AM132" s="9">
        <f>'CO2 Injection'!N132*365</f>
        <v>0</v>
      </c>
      <c r="AN132" s="11">
        <v>0</v>
      </c>
      <c r="AO132" s="10">
        <v>0</v>
      </c>
      <c r="AP132" s="9">
        <f>'CO2 Injection'!O132*365</f>
        <v>0</v>
      </c>
      <c r="AQ132" s="11">
        <v>0</v>
      </c>
      <c r="AR132" s="10">
        <v>0</v>
      </c>
      <c r="AS132" s="9">
        <f>'CO2 Injection'!P132*365</f>
        <v>0</v>
      </c>
      <c r="AT132" s="11">
        <v>0</v>
      </c>
      <c r="AU132" s="10">
        <v>0</v>
      </c>
      <c r="AV132" s="9">
        <f>'CO2 Injection'!Q132*365</f>
        <v>0</v>
      </c>
    </row>
    <row r="133" spans="3:48" x14ac:dyDescent="0.45">
      <c r="C133">
        <v>129</v>
      </c>
      <c r="D133" s="11">
        <v>0</v>
      </c>
      <c r="E133" s="10">
        <v>0</v>
      </c>
      <c r="F133" s="9">
        <f>'CO2 Injection'!C133*365</f>
        <v>0</v>
      </c>
      <c r="G133" s="11">
        <v>0</v>
      </c>
      <c r="H133" s="10">
        <v>0</v>
      </c>
      <c r="I133" s="9">
        <f>'CO2 Injection'!D133*365</f>
        <v>0</v>
      </c>
      <c r="J133" s="11">
        <v>0</v>
      </c>
      <c r="K133" s="10">
        <v>0</v>
      </c>
      <c r="L133" s="9">
        <f>'CO2 Injection'!E133*365</f>
        <v>0</v>
      </c>
      <c r="M133" s="11">
        <v>0</v>
      </c>
      <c r="N133" s="10">
        <v>0</v>
      </c>
      <c r="O133" s="9">
        <f>'CO2 Injection'!F133*365</f>
        <v>0</v>
      </c>
      <c r="P133" s="11">
        <v>0</v>
      </c>
      <c r="Q133" s="10">
        <v>0</v>
      </c>
      <c r="R133" s="9">
        <f>'CO2 Injection'!G133*365</f>
        <v>0</v>
      </c>
      <c r="S133" s="11">
        <v>0</v>
      </c>
      <c r="T133" s="10">
        <v>0</v>
      </c>
      <c r="U133" s="9">
        <f>'CO2 Injection'!H133*365</f>
        <v>0</v>
      </c>
      <c r="V133" s="11">
        <v>0</v>
      </c>
      <c r="W133" s="10">
        <v>0</v>
      </c>
      <c r="X133" s="9">
        <f>'CO2 Injection'!I133*365</f>
        <v>0</v>
      </c>
      <c r="Y133" s="11">
        <v>0</v>
      </c>
      <c r="Z133" s="10">
        <v>0</v>
      </c>
      <c r="AA133" s="9">
        <f>'CO2 Injection'!J133*365</f>
        <v>0</v>
      </c>
      <c r="AB133" s="11">
        <v>0</v>
      </c>
      <c r="AC133" s="10">
        <v>0</v>
      </c>
      <c r="AD133" s="9">
        <f>'CO2 Injection'!K133*365</f>
        <v>0</v>
      </c>
      <c r="AE133" s="11">
        <v>0</v>
      </c>
      <c r="AF133" s="10">
        <v>0</v>
      </c>
      <c r="AG133" s="9">
        <f>'CO2 Injection'!L133*365</f>
        <v>0</v>
      </c>
      <c r="AH133" s="11">
        <v>0</v>
      </c>
      <c r="AI133" s="10">
        <v>0</v>
      </c>
      <c r="AJ133" s="9">
        <f>'CO2 Injection'!M133*365</f>
        <v>0</v>
      </c>
      <c r="AK133" s="11">
        <v>0</v>
      </c>
      <c r="AL133" s="10">
        <v>0</v>
      </c>
      <c r="AM133" s="9">
        <f>'CO2 Injection'!N133*365</f>
        <v>0</v>
      </c>
      <c r="AN133" s="11">
        <v>0</v>
      </c>
      <c r="AO133" s="10">
        <v>0</v>
      </c>
      <c r="AP133" s="9">
        <f>'CO2 Injection'!O133*365</f>
        <v>0</v>
      </c>
      <c r="AQ133" s="11">
        <v>0</v>
      </c>
      <c r="AR133" s="10">
        <v>0</v>
      </c>
      <c r="AS133" s="9">
        <f>'CO2 Injection'!P133*365</f>
        <v>0</v>
      </c>
      <c r="AT133" s="11">
        <v>0</v>
      </c>
      <c r="AU133" s="10">
        <v>0</v>
      </c>
      <c r="AV133" s="9">
        <f>'CO2 Injection'!Q133*365</f>
        <v>0</v>
      </c>
    </row>
    <row r="134" spans="3:48" x14ac:dyDescent="0.45">
      <c r="C134">
        <v>130</v>
      </c>
      <c r="D134" s="12">
        <v>0</v>
      </c>
      <c r="E134" s="13">
        <v>0</v>
      </c>
      <c r="F134" s="14">
        <f>'CO2 Injection'!C134*365</f>
        <v>0</v>
      </c>
      <c r="G134" s="12">
        <v>0</v>
      </c>
      <c r="H134" s="13">
        <v>0</v>
      </c>
      <c r="I134" s="14">
        <f>'CO2 Injection'!D134*365</f>
        <v>0</v>
      </c>
      <c r="J134" s="12">
        <v>0</v>
      </c>
      <c r="K134" s="13">
        <v>0</v>
      </c>
      <c r="L134" s="14">
        <f>'CO2 Injection'!E134*365</f>
        <v>0</v>
      </c>
      <c r="M134" s="12">
        <v>0</v>
      </c>
      <c r="N134" s="13">
        <v>0</v>
      </c>
      <c r="O134" s="14">
        <f>'CO2 Injection'!F134*365</f>
        <v>0</v>
      </c>
      <c r="P134" s="12">
        <v>0</v>
      </c>
      <c r="Q134" s="13">
        <v>0</v>
      </c>
      <c r="R134" s="14">
        <f>'CO2 Injection'!G134*365</f>
        <v>0</v>
      </c>
      <c r="S134" s="12">
        <v>0</v>
      </c>
      <c r="T134" s="13">
        <v>0</v>
      </c>
      <c r="U134" s="14">
        <f>'CO2 Injection'!H134*365</f>
        <v>0</v>
      </c>
      <c r="V134" s="12">
        <v>0</v>
      </c>
      <c r="W134" s="13">
        <v>0</v>
      </c>
      <c r="X134" s="14">
        <f>'CO2 Injection'!I134*365</f>
        <v>0</v>
      </c>
      <c r="Y134" s="12">
        <v>0</v>
      </c>
      <c r="Z134" s="13">
        <v>0</v>
      </c>
      <c r="AA134" s="14">
        <f>'CO2 Injection'!J134*365</f>
        <v>0</v>
      </c>
      <c r="AB134" s="12">
        <v>0</v>
      </c>
      <c r="AC134" s="13">
        <v>0</v>
      </c>
      <c r="AD134" s="14">
        <f>'CO2 Injection'!K134*365</f>
        <v>0</v>
      </c>
      <c r="AE134" s="12">
        <v>0</v>
      </c>
      <c r="AF134" s="13">
        <v>0</v>
      </c>
      <c r="AG134" s="14">
        <f>'CO2 Injection'!L134*365</f>
        <v>0</v>
      </c>
      <c r="AH134" s="12">
        <v>0</v>
      </c>
      <c r="AI134" s="13">
        <v>0</v>
      </c>
      <c r="AJ134" s="14">
        <f>'CO2 Injection'!M134*365</f>
        <v>0</v>
      </c>
      <c r="AK134" s="12">
        <v>0</v>
      </c>
      <c r="AL134" s="13">
        <v>0</v>
      </c>
      <c r="AM134" s="14">
        <f>'CO2 Injection'!N134*365</f>
        <v>0</v>
      </c>
      <c r="AN134" s="12">
        <v>0</v>
      </c>
      <c r="AO134" s="13">
        <v>0</v>
      </c>
      <c r="AP134" s="14">
        <f>'CO2 Injection'!O134*365</f>
        <v>0</v>
      </c>
      <c r="AQ134" s="12">
        <v>0</v>
      </c>
      <c r="AR134" s="13">
        <v>0</v>
      </c>
      <c r="AS134" s="14">
        <f>'CO2 Injection'!P134*365</f>
        <v>0</v>
      </c>
      <c r="AT134" s="12">
        <v>0</v>
      </c>
      <c r="AU134" s="13">
        <v>0</v>
      </c>
      <c r="AV134" s="14">
        <f>'CO2 Injection'!Q134*365</f>
        <v>0</v>
      </c>
    </row>
    <row r="136" spans="3:48" x14ac:dyDescent="0.45">
      <c r="D136" s="1">
        <f>SUM(D4:D134)</f>
        <v>11958061</v>
      </c>
      <c r="E136" s="1">
        <f>SUM(E4:E134)</f>
        <v>6914015</v>
      </c>
      <c r="F136" s="1">
        <f t="shared" ref="F136:AV136" si="0">SUM(F4:F134)</f>
        <v>886467.1050000001</v>
      </c>
      <c r="G136" s="1">
        <f t="shared" si="0"/>
        <v>11979417</v>
      </c>
      <c r="H136" s="1">
        <f t="shared" si="0"/>
        <v>6982012</v>
      </c>
      <c r="I136" s="1">
        <f t="shared" si="0"/>
        <v>838148.40500000014</v>
      </c>
      <c r="J136" s="1">
        <f t="shared" si="0"/>
        <v>12002874</v>
      </c>
      <c r="K136" s="1">
        <f t="shared" si="0"/>
        <v>7049682</v>
      </c>
      <c r="L136" s="1">
        <f t="shared" si="0"/>
        <v>790129.00500000012</v>
      </c>
      <c r="M136" s="1">
        <f t="shared" si="0"/>
        <v>12026287</v>
      </c>
      <c r="N136" s="1">
        <f t="shared" si="0"/>
        <v>7115660</v>
      </c>
      <c r="O136" s="1">
        <f t="shared" si="0"/>
        <v>745051.50500000024</v>
      </c>
      <c r="P136" s="1">
        <f t="shared" si="0"/>
        <v>12049506</v>
      </c>
      <c r="Q136" s="1">
        <f t="shared" si="0"/>
        <v>7179988</v>
      </c>
      <c r="R136" s="1">
        <f t="shared" si="0"/>
        <v>707361.60500000021</v>
      </c>
      <c r="S136" s="1">
        <f t="shared" si="0"/>
        <v>12072387</v>
      </c>
      <c r="T136" s="1">
        <f t="shared" si="0"/>
        <v>7242705</v>
      </c>
      <c r="U136" s="1">
        <f t="shared" si="0"/>
        <v>673291.41000000027</v>
      </c>
      <c r="V136" s="1">
        <f t="shared" si="0"/>
        <v>12094796</v>
      </c>
      <c r="W136" s="1">
        <f t="shared" si="0"/>
        <v>7303845</v>
      </c>
      <c r="X136" s="1">
        <f t="shared" si="0"/>
        <v>642329.55500000017</v>
      </c>
      <c r="Y136" s="1">
        <f t="shared" si="0"/>
        <v>12118298</v>
      </c>
      <c r="Z136" s="1">
        <f t="shared" si="0"/>
        <v>7364714</v>
      </c>
      <c r="AA136" s="1">
        <f t="shared" si="0"/>
        <v>614652.70000000007</v>
      </c>
      <c r="AB136" s="1">
        <f t="shared" si="0"/>
        <v>12141046</v>
      </c>
      <c r="AC136" s="1">
        <f t="shared" si="0"/>
        <v>7424047</v>
      </c>
      <c r="AD136" s="1">
        <f t="shared" si="0"/>
        <v>589957.52999999991</v>
      </c>
      <c r="AE136" s="1">
        <f t="shared" si="0"/>
        <v>12162940</v>
      </c>
      <c r="AF136" s="1">
        <f t="shared" si="0"/>
        <v>7481872</v>
      </c>
      <c r="AG136" s="1">
        <f t="shared" si="0"/>
        <v>567593.97999999986</v>
      </c>
      <c r="AH136" s="1">
        <f t="shared" si="0"/>
        <v>12183893</v>
      </c>
      <c r="AI136" s="1">
        <f t="shared" si="0"/>
        <v>7538215</v>
      </c>
      <c r="AJ136" s="1">
        <f t="shared" si="0"/>
        <v>546906.87499999988</v>
      </c>
      <c r="AK136" s="1">
        <f t="shared" si="0"/>
        <v>12203830</v>
      </c>
      <c r="AL136" s="1">
        <f t="shared" si="0"/>
        <v>7593101</v>
      </c>
      <c r="AM136" s="1">
        <f t="shared" si="0"/>
        <v>527406.74999999988</v>
      </c>
      <c r="AN136" s="1">
        <f t="shared" si="0"/>
        <v>12224096</v>
      </c>
      <c r="AO136" s="1">
        <f t="shared" si="0"/>
        <v>7647737</v>
      </c>
      <c r="AP136" s="1">
        <f t="shared" si="0"/>
        <v>508777.87999999989</v>
      </c>
      <c r="AQ136" s="1">
        <f t="shared" si="0"/>
        <v>12243169</v>
      </c>
      <c r="AR136" s="1">
        <f t="shared" si="0"/>
        <v>7700947</v>
      </c>
      <c r="AS136" s="1">
        <f t="shared" si="0"/>
        <v>490830.1</v>
      </c>
      <c r="AT136" s="1">
        <f t="shared" si="0"/>
        <v>12261004</v>
      </c>
      <c r="AU136" s="1">
        <f t="shared" si="0"/>
        <v>7752753</v>
      </c>
      <c r="AV136" s="1">
        <f t="shared" si="0"/>
        <v>473451.35499999998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145"/>
  <sheetViews>
    <sheetView workbookViewId="0">
      <selection activeCell="D6" sqref="D6"/>
    </sheetView>
  </sheetViews>
  <sheetFormatPr defaultRowHeight="14.25" x14ac:dyDescent="0.45"/>
  <sheetData>
    <row r="1" spans="2:34" x14ac:dyDescent="0.45">
      <c r="C1" s="3" t="s">
        <v>4</v>
      </c>
      <c r="T1" s="3" t="s">
        <v>9</v>
      </c>
    </row>
    <row r="2" spans="2:34" x14ac:dyDescent="0.45">
      <c r="C2" s="3" t="s">
        <v>5</v>
      </c>
      <c r="T2" s="3" t="s">
        <v>5</v>
      </c>
    </row>
    <row r="3" spans="2:34" x14ac:dyDescent="0.45">
      <c r="B3" s="3" t="s">
        <v>0</v>
      </c>
      <c r="C3" s="3">
        <v>42</v>
      </c>
      <c r="D3" s="3">
        <v>43</v>
      </c>
      <c r="E3" s="3">
        <v>44</v>
      </c>
      <c r="F3" s="3">
        <v>45</v>
      </c>
      <c r="G3" s="3">
        <v>46</v>
      </c>
      <c r="H3" s="3">
        <v>47</v>
      </c>
      <c r="I3" s="3">
        <v>48</v>
      </c>
      <c r="J3" s="3">
        <v>49</v>
      </c>
      <c r="K3" s="3">
        <v>50</v>
      </c>
      <c r="L3" s="3">
        <v>51</v>
      </c>
      <c r="M3" s="3">
        <v>52</v>
      </c>
      <c r="N3" s="3">
        <v>53</v>
      </c>
      <c r="O3" s="3">
        <v>54</v>
      </c>
      <c r="P3" s="3">
        <v>55</v>
      </c>
      <c r="Q3" s="3">
        <v>56</v>
      </c>
      <c r="R3" s="3"/>
      <c r="S3" s="3"/>
      <c r="T3" s="3">
        <v>42</v>
      </c>
      <c r="U3" s="3">
        <v>43</v>
      </c>
      <c r="V3" s="3">
        <v>44</v>
      </c>
      <c r="W3" s="3">
        <v>45</v>
      </c>
      <c r="X3" s="3">
        <v>46</v>
      </c>
      <c r="Y3" s="3">
        <v>47</v>
      </c>
      <c r="Z3" s="3">
        <v>48</v>
      </c>
      <c r="AA3" s="3">
        <v>49</v>
      </c>
      <c r="AB3" s="3">
        <v>50</v>
      </c>
      <c r="AC3" s="3">
        <v>51</v>
      </c>
      <c r="AD3" s="3">
        <v>52</v>
      </c>
      <c r="AE3" s="3">
        <v>53</v>
      </c>
      <c r="AF3" s="3">
        <v>54</v>
      </c>
      <c r="AG3" s="3">
        <v>55</v>
      </c>
      <c r="AH3" s="3">
        <v>56</v>
      </c>
    </row>
    <row r="4" spans="2:34" x14ac:dyDescent="0.45">
      <c r="B4">
        <v>0</v>
      </c>
      <c r="C4">
        <f>'CH4 prod P and PI CO2 Inj'!D4+'CH4 prod P and PI CO2 Inj'!E4</f>
        <v>0</v>
      </c>
      <c r="D4">
        <f>'CH4 prod P and PI CO2 Inj'!G4+'CH4 prod P and PI CO2 Inj'!H4</f>
        <v>0</v>
      </c>
      <c r="E4">
        <f>'CH4 prod P and PI CO2 Inj'!J4+'CH4 prod P and PI CO2 Inj'!K4</f>
        <v>0</v>
      </c>
      <c r="F4">
        <f>'CH4 prod P and PI CO2 Inj'!M4+'CH4 prod P and PI CO2 Inj'!N4</f>
        <v>0</v>
      </c>
      <c r="G4">
        <f>'CH4 prod P and PI CO2 Inj'!P4+'CH4 prod P and PI CO2 Inj'!Q4</f>
        <v>0</v>
      </c>
      <c r="H4">
        <f>'CH4 prod P and PI CO2 Inj'!S4+'CH4 prod P and PI CO2 Inj'!T4</f>
        <v>0</v>
      </c>
      <c r="I4">
        <f>'CH4 prod P and PI CO2 Inj'!V4+'CH4 prod P and PI CO2 Inj'!W4</f>
        <v>0</v>
      </c>
      <c r="J4">
        <f>'CH4 prod P and PI CO2 Inj'!Y4+'CH4 prod P and PI CO2 Inj'!Z4</f>
        <v>0</v>
      </c>
      <c r="K4">
        <f>'CH4 prod P and PI CO2 Inj'!AB4+'CH4 prod P and PI CO2 Inj'!AC4</f>
        <v>0</v>
      </c>
      <c r="L4">
        <f>'CH4 prod P and PI CO2 Inj'!AE4+'CH4 prod P and PI CO2 Inj'!AF4</f>
        <v>0</v>
      </c>
      <c r="M4">
        <f>'CH4 prod P and PI CO2 Inj'!AH4+'CH4 prod P and PI CO2 Inj'!AI4</f>
        <v>0</v>
      </c>
      <c r="N4">
        <f>'CH4 prod P and PI CO2 Inj'!AK4+'CH4 prod P and PI CO2 Inj'!AL4</f>
        <v>0</v>
      </c>
      <c r="O4">
        <f>'CH4 prod P and PI CO2 Inj'!AN4+'CH4 prod P and PI CO2 Inj'!AO4</f>
        <v>0</v>
      </c>
      <c r="P4">
        <f>'CH4 prod P and PI CO2 Inj'!AQ4+'CH4 prod P and PI CO2 Inj'!AR4</f>
        <v>0</v>
      </c>
      <c r="Q4">
        <f>'CH4 prod P and PI CO2 Inj'!AT4+'CH4 prod P and PI CO2 Inj'!AU4</f>
        <v>0</v>
      </c>
      <c r="T4">
        <f>'CH4 prod P and PI CO2 Inj'!F4</f>
        <v>0</v>
      </c>
      <c r="U4">
        <f>'CH4 prod P and PI CO2 Inj'!I4</f>
        <v>0</v>
      </c>
      <c r="V4">
        <f>'CH4 prod P and PI CO2 Inj'!L4</f>
        <v>0</v>
      </c>
      <c r="W4">
        <f>'CH4 prod P and PI CO2 Inj'!O4</f>
        <v>0</v>
      </c>
      <c r="X4">
        <f>'CH4 prod P and PI CO2 Inj'!R4</f>
        <v>0</v>
      </c>
      <c r="Y4">
        <f>'CH4 prod P and PI CO2 Inj'!U4</f>
        <v>0</v>
      </c>
      <c r="Z4">
        <f>'CH4 prod P and PI CO2 Inj'!X4</f>
        <v>0</v>
      </c>
      <c r="AA4">
        <f>'CH4 prod P and PI CO2 Inj'!AA4</f>
        <v>0</v>
      </c>
      <c r="AB4">
        <f>'CH4 prod P and PI CO2 Inj'!AD4</f>
        <v>0</v>
      </c>
      <c r="AC4">
        <f>'CH4 prod P and PI CO2 Inj'!AG4</f>
        <v>0</v>
      </c>
      <c r="AD4">
        <f>'CH4 prod P and PI CO2 Inj'!AJ4</f>
        <v>0</v>
      </c>
      <c r="AE4">
        <f>'CH4 prod P and PI CO2 Inj'!AM4</f>
        <v>0</v>
      </c>
      <c r="AF4">
        <f>'CH4 prod P and PI CO2 Inj'!AP4</f>
        <v>0</v>
      </c>
      <c r="AG4">
        <f>'CH4 prod P and PI CO2 Inj'!AS4</f>
        <v>0</v>
      </c>
      <c r="AH4">
        <f>'CH4 prod P and PI CO2 Inj'!AV4</f>
        <v>0</v>
      </c>
    </row>
    <row r="5" spans="2:34" x14ac:dyDescent="0.45">
      <c r="B5">
        <v>1</v>
      </c>
      <c r="C5" s="1">
        <f>'CH4 prod P and PI CO2 Inj'!D5+'CH4 prod P and PI CO2 Inj'!E5</f>
        <v>756050</v>
      </c>
      <c r="D5" s="1">
        <f>'CH4 prod P and PI CO2 Inj'!G5+'CH4 prod P and PI CO2 Inj'!H5</f>
        <v>756050</v>
      </c>
      <c r="E5" s="1">
        <f>'CH4 prod P and PI CO2 Inj'!J5+'CH4 prod P and PI CO2 Inj'!K5</f>
        <v>756050</v>
      </c>
      <c r="F5" s="1">
        <f>'CH4 prod P and PI CO2 Inj'!M5+'CH4 prod P and PI CO2 Inj'!N5</f>
        <v>756050</v>
      </c>
      <c r="G5" s="1">
        <f>'CH4 prod P and PI CO2 Inj'!P5+'CH4 prod P and PI CO2 Inj'!Q5</f>
        <v>756050</v>
      </c>
      <c r="H5" s="1">
        <f>'CH4 prod P and PI CO2 Inj'!S5+'CH4 prod P and PI CO2 Inj'!T5</f>
        <v>756050</v>
      </c>
      <c r="I5" s="1">
        <f>'CH4 prod P and PI CO2 Inj'!V5+'CH4 prod P and PI CO2 Inj'!W5</f>
        <v>756050</v>
      </c>
      <c r="J5" s="1">
        <f>'CH4 prod P and PI CO2 Inj'!Y5+'CH4 prod P and PI CO2 Inj'!Z5</f>
        <v>756050</v>
      </c>
      <c r="K5" s="1">
        <f>'CH4 prod P and PI CO2 Inj'!AB5+'CH4 prod P and PI CO2 Inj'!AC5</f>
        <v>756050</v>
      </c>
      <c r="L5" s="1">
        <f>'CH4 prod P and PI CO2 Inj'!AE5+'CH4 prod P and PI CO2 Inj'!AF5</f>
        <v>756050</v>
      </c>
      <c r="M5" s="1">
        <f>'CH4 prod P and PI CO2 Inj'!AH5+'CH4 prod P and PI CO2 Inj'!AI5</f>
        <v>756050</v>
      </c>
      <c r="N5" s="1">
        <f>'CH4 prod P and PI CO2 Inj'!AK5+'CH4 prod P and PI CO2 Inj'!AL5</f>
        <v>756050</v>
      </c>
      <c r="O5" s="1">
        <f>'CH4 prod P and PI CO2 Inj'!AN5+'CH4 prod P and PI CO2 Inj'!AO5</f>
        <v>756050</v>
      </c>
      <c r="P5" s="1">
        <f>'CH4 prod P and PI CO2 Inj'!AQ5+'CH4 prod P and PI CO2 Inj'!AR5</f>
        <v>756050</v>
      </c>
      <c r="Q5" s="1">
        <f>'CH4 prod P and PI CO2 Inj'!AT5+'CH4 prod P and PI CO2 Inj'!AU5</f>
        <v>756050</v>
      </c>
      <c r="R5" s="1"/>
      <c r="T5">
        <f>'CH4 prod P and PI CO2 Inj'!F5</f>
        <v>0</v>
      </c>
      <c r="U5">
        <f>'CH4 prod P and PI CO2 Inj'!I5</f>
        <v>0</v>
      </c>
      <c r="V5">
        <f>'CH4 prod P and PI CO2 Inj'!L5</f>
        <v>0</v>
      </c>
      <c r="W5">
        <f>'CH4 prod P and PI CO2 Inj'!O5</f>
        <v>0</v>
      </c>
      <c r="X5">
        <f>'CH4 prod P and PI CO2 Inj'!R5</f>
        <v>0</v>
      </c>
      <c r="Y5">
        <f>'CH4 prod P and PI CO2 Inj'!U5</f>
        <v>0</v>
      </c>
      <c r="Z5">
        <f>'CH4 prod P and PI CO2 Inj'!X5</f>
        <v>0</v>
      </c>
      <c r="AA5">
        <f>'CH4 prod P and PI CO2 Inj'!AA5</f>
        <v>0</v>
      </c>
      <c r="AB5">
        <f>'CH4 prod P and PI CO2 Inj'!AD5</f>
        <v>0</v>
      </c>
      <c r="AC5">
        <f>'CH4 prod P and PI CO2 Inj'!AG5</f>
        <v>0</v>
      </c>
      <c r="AD5">
        <f>'CH4 prod P and PI CO2 Inj'!AJ5</f>
        <v>0</v>
      </c>
      <c r="AE5">
        <f>'CH4 prod P and PI CO2 Inj'!AM5</f>
        <v>0</v>
      </c>
      <c r="AF5">
        <f>'CH4 prod P and PI CO2 Inj'!AP5</f>
        <v>0</v>
      </c>
      <c r="AG5">
        <f>'CH4 prod P and PI CO2 Inj'!AS5</f>
        <v>0</v>
      </c>
      <c r="AH5">
        <f>'CH4 prod P and PI CO2 Inj'!AV5</f>
        <v>0</v>
      </c>
    </row>
    <row r="6" spans="2:34" x14ac:dyDescent="0.45">
      <c r="B6">
        <v>2</v>
      </c>
      <c r="C6" s="1">
        <f>'CH4 prod P and PI CO2 Inj'!D6+'CH4 prod P and PI CO2 Inj'!E6</f>
        <v>1429740</v>
      </c>
      <c r="D6" s="1">
        <f>'CH4 prod P and PI CO2 Inj'!G6+'CH4 prod P and PI CO2 Inj'!H6</f>
        <v>1429740</v>
      </c>
      <c r="E6" s="1">
        <f>'CH4 prod P and PI CO2 Inj'!J6+'CH4 prod P and PI CO2 Inj'!K6</f>
        <v>1429740</v>
      </c>
      <c r="F6" s="1">
        <f>'CH4 prod P and PI CO2 Inj'!M6+'CH4 prod P and PI CO2 Inj'!N6</f>
        <v>1429740</v>
      </c>
      <c r="G6" s="1">
        <f>'CH4 prod P and PI CO2 Inj'!P6+'CH4 prod P and PI CO2 Inj'!Q6</f>
        <v>1429740</v>
      </c>
      <c r="H6" s="1">
        <f>'CH4 prod P and PI CO2 Inj'!S6+'CH4 prod P and PI CO2 Inj'!T6</f>
        <v>1429740</v>
      </c>
      <c r="I6" s="1">
        <f>'CH4 prod P and PI CO2 Inj'!V6+'CH4 prod P and PI CO2 Inj'!W6</f>
        <v>1429740</v>
      </c>
      <c r="J6" s="1">
        <f>'CH4 prod P and PI CO2 Inj'!Y6+'CH4 prod P and PI CO2 Inj'!Z6</f>
        <v>1429740</v>
      </c>
      <c r="K6" s="1">
        <f>'CH4 prod P and PI CO2 Inj'!AB6+'CH4 prod P and PI CO2 Inj'!AC6</f>
        <v>1429740</v>
      </c>
      <c r="L6" s="1">
        <f>'CH4 prod P and PI CO2 Inj'!AE6+'CH4 prod P and PI CO2 Inj'!AF6</f>
        <v>1429740</v>
      </c>
      <c r="M6" s="1">
        <f>'CH4 prod P and PI CO2 Inj'!AH6+'CH4 prod P and PI CO2 Inj'!AI6</f>
        <v>1429740</v>
      </c>
      <c r="N6" s="1">
        <f>'CH4 prod P and PI CO2 Inj'!AK6+'CH4 prod P and PI CO2 Inj'!AL6</f>
        <v>1429740</v>
      </c>
      <c r="O6" s="1">
        <f>'CH4 prod P and PI CO2 Inj'!AN6+'CH4 prod P and PI CO2 Inj'!AO6</f>
        <v>1429740</v>
      </c>
      <c r="P6" s="1">
        <f>'CH4 prod P and PI CO2 Inj'!AQ6+'CH4 prod P and PI CO2 Inj'!AR6</f>
        <v>1429740</v>
      </c>
      <c r="Q6" s="1">
        <f>'CH4 prod P and PI CO2 Inj'!AT6+'CH4 prod P and PI CO2 Inj'!AU6</f>
        <v>1429740</v>
      </c>
      <c r="R6" s="1"/>
      <c r="T6">
        <f>'CH4 prod P and PI CO2 Inj'!F6</f>
        <v>0</v>
      </c>
      <c r="U6">
        <f>'CH4 prod P and PI CO2 Inj'!I6</f>
        <v>0</v>
      </c>
      <c r="V6">
        <f>'CH4 prod P and PI CO2 Inj'!L6</f>
        <v>0</v>
      </c>
      <c r="W6">
        <f>'CH4 prod P and PI CO2 Inj'!O6</f>
        <v>0</v>
      </c>
      <c r="X6">
        <f>'CH4 prod P and PI CO2 Inj'!R6</f>
        <v>0</v>
      </c>
      <c r="Y6">
        <f>'CH4 prod P and PI CO2 Inj'!U6</f>
        <v>0</v>
      </c>
      <c r="Z6">
        <f>'CH4 prod P and PI CO2 Inj'!X6</f>
        <v>0</v>
      </c>
      <c r="AA6">
        <f>'CH4 prod P and PI CO2 Inj'!AA6</f>
        <v>0</v>
      </c>
      <c r="AB6">
        <f>'CH4 prod P and PI CO2 Inj'!AD6</f>
        <v>0</v>
      </c>
      <c r="AC6">
        <f>'CH4 prod P and PI CO2 Inj'!AG6</f>
        <v>0</v>
      </c>
      <c r="AD6">
        <f>'CH4 prod P and PI CO2 Inj'!AJ6</f>
        <v>0</v>
      </c>
      <c r="AE6">
        <f>'CH4 prod P and PI CO2 Inj'!AM6</f>
        <v>0</v>
      </c>
      <c r="AF6">
        <f>'CH4 prod P and PI CO2 Inj'!AP6</f>
        <v>0</v>
      </c>
      <c r="AG6">
        <f>'CH4 prod P and PI CO2 Inj'!AS6</f>
        <v>0</v>
      </c>
      <c r="AH6">
        <f>'CH4 prod P and PI CO2 Inj'!AV6</f>
        <v>0</v>
      </c>
    </row>
    <row r="7" spans="2:34" x14ac:dyDescent="0.45">
      <c r="B7">
        <v>3</v>
      </c>
      <c r="C7" s="1">
        <f>'CH4 prod P and PI CO2 Inj'!D7+'CH4 prod P and PI CO2 Inj'!E7</f>
        <v>1016550</v>
      </c>
      <c r="D7" s="1">
        <f>'CH4 prod P and PI CO2 Inj'!G7+'CH4 prod P and PI CO2 Inj'!H7</f>
        <v>1016550</v>
      </c>
      <c r="E7" s="1">
        <f>'CH4 prod P and PI CO2 Inj'!J7+'CH4 prod P and PI CO2 Inj'!K7</f>
        <v>1016550</v>
      </c>
      <c r="F7" s="1">
        <f>'CH4 prod P and PI CO2 Inj'!M7+'CH4 prod P and PI CO2 Inj'!N7</f>
        <v>1016550</v>
      </c>
      <c r="G7" s="1">
        <f>'CH4 prod P and PI CO2 Inj'!P7+'CH4 prod P and PI CO2 Inj'!Q7</f>
        <v>1016550</v>
      </c>
      <c r="H7" s="1">
        <f>'CH4 prod P and PI CO2 Inj'!S7+'CH4 prod P and PI CO2 Inj'!T7</f>
        <v>1016550</v>
      </c>
      <c r="I7" s="1">
        <f>'CH4 prod P and PI CO2 Inj'!V7+'CH4 prod P and PI CO2 Inj'!W7</f>
        <v>1016550</v>
      </c>
      <c r="J7" s="1">
        <f>'CH4 prod P and PI CO2 Inj'!Y7+'CH4 prod P and PI CO2 Inj'!Z7</f>
        <v>1016550</v>
      </c>
      <c r="K7" s="1">
        <f>'CH4 prod P and PI CO2 Inj'!AB7+'CH4 prod P and PI CO2 Inj'!AC7</f>
        <v>1016550</v>
      </c>
      <c r="L7" s="1">
        <f>'CH4 prod P and PI CO2 Inj'!AE7+'CH4 prod P and PI CO2 Inj'!AF7</f>
        <v>1016550</v>
      </c>
      <c r="M7" s="1">
        <f>'CH4 prod P and PI CO2 Inj'!AH7+'CH4 prod P and PI CO2 Inj'!AI7</f>
        <v>1016550</v>
      </c>
      <c r="N7" s="1">
        <f>'CH4 prod P and PI CO2 Inj'!AK7+'CH4 prod P and PI CO2 Inj'!AL7</f>
        <v>1016550</v>
      </c>
      <c r="O7" s="1">
        <f>'CH4 prod P and PI CO2 Inj'!AN7+'CH4 prod P and PI CO2 Inj'!AO7</f>
        <v>1016550</v>
      </c>
      <c r="P7" s="1">
        <f>'CH4 prod P and PI CO2 Inj'!AQ7+'CH4 prod P and PI CO2 Inj'!AR7</f>
        <v>1016550</v>
      </c>
      <c r="Q7" s="1">
        <f>'CH4 prod P and PI CO2 Inj'!AT7+'CH4 prod P and PI CO2 Inj'!AU7</f>
        <v>1016550</v>
      </c>
      <c r="R7" s="1"/>
      <c r="T7">
        <f>'CH4 prod P and PI CO2 Inj'!F7</f>
        <v>0</v>
      </c>
      <c r="U7">
        <f>'CH4 prod P and PI CO2 Inj'!I7</f>
        <v>0</v>
      </c>
      <c r="V7">
        <f>'CH4 prod P and PI CO2 Inj'!L7</f>
        <v>0</v>
      </c>
      <c r="W7">
        <f>'CH4 prod P and PI CO2 Inj'!O7</f>
        <v>0</v>
      </c>
      <c r="X7">
        <f>'CH4 prod P and PI CO2 Inj'!R7</f>
        <v>0</v>
      </c>
      <c r="Y7">
        <f>'CH4 prod P and PI CO2 Inj'!U7</f>
        <v>0</v>
      </c>
      <c r="Z7">
        <f>'CH4 prod P and PI CO2 Inj'!X7</f>
        <v>0</v>
      </c>
      <c r="AA7">
        <f>'CH4 prod P and PI CO2 Inj'!AA7</f>
        <v>0</v>
      </c>
      <c r="AB7">
        <f>'CH4 prod P and PI CO2 Inj'!AD7</f>
        <v>0</v>
      </c>
      <c r="AC7">
        <f>'CH4 prod P and PI CO2 Inj'!AG7</f>
        <v>0</v>
      </c>
      <c r="AD7">
        <f>'CH4 prod P and PI CO2 Inj'!AJ7</f>
        <v>0</v>
      </c>
      <c r="AE7">
        <f>'CH4 prod P and PI CO2 Inj'!AM7</f>
        <v>0</v>
      </c>
      <c r="AF7">
        <f>'CH4 prod P and PI CO2 Inj'!AP7</f>
        <v>0</v>
      </c>
      <c r="AG7">
        <f>'CH4 prod P and PI CO2 Inj'!AS7</f>
        <v>0</v>
      </c>
      <c r="AH7">
        <f>'CH4 prod P and PI CO2 Inj'!AV7</f>
        <v>0</v>
      </c>
    </row>
    <row r="8" spans="2:34" x14ac:dyDescent="0.45">
      <c r="B8">
        <v>4</v>
      </c>
      <c r="C8" s="1">
        <f>'CH4 prod P and PI CO2 Inj'!D8+'CH4 prod P and PI CO2 Inj'!E8</f>
        <v>840520</v>
      </c>
      <c r="D8" s="1">
        <f>'CH4 prod P and PI CO2 Inj'!G8+'CH4 prod P and PI CO2 Inj'!H8</f>
        <v>840520</v>
      </c>
      <c r="E8" s="1">
        <f>'CH4 prod P and PI CO2 Inj'!J8+'CH4 prod P and PI CO2 Inj'!K8</f>
        <v>840520</v>
      </c>
      <c r="F8" s="1">
        <f>'CH4 prod P and PI CO2 Inj'!M8+'CH4 prod P and PI CO2 Inj'!N8</f>
        <v>840520</v>
      </c>
      <c r="G8" s="1">
        <f>'CH4 prod P and PI CO2 Inj'!P8+'CH4 prod P and PI CO2 Inj'!Q8</f>
        <v>840520</v>
      </c>
      <c r="H8" s="1">
        <f>'CH4 prod P and PI CO2 Inj'!S8+'CH4 prod P and PI CO2 Inj'!T8</f>
        <v>840520</v>
      </c>
      <c r="I8" s="1">
        <f>'CH4 prod P and PI CO2 Inj'!V8+'CH4 prod P and PI CO2 Inj'!W8</f>
        <v>840520</v>
      </c>
      <c r="J8" s="1">
        <f>'CH4 prod P and PI CO2 Inj'!Y8+'CH4 prod P and PI CO2 Inj'!Z8</f>
        <v>840520</v>
      </c>
      <c r="K8" s="1">
        <f>'CH4 prod P and PI CO2 Inj'!AB8+'CH4 prod P and PI CO2 Inj'!AC8</f>
        <v>840520</v>
      </c>
      <c r="L8" s="1">
        <f>'CH4 prod P and PI CO2 Inj'!AE8+'CH4 prod P and PI CO2 Inj'!AF8</f>
        <v>840520</v>
      </c>
      <c r="M8" s="1">
        <f>'CH4 prod P and PI CO2 Inj'!AH8+'CH4 prod P and PI CO2 Inj'!AI8</f>
        <v>840520</v>
      </c>
      <c r="N8" s="1">
        <f>'CH4 prod P and PI CO2 Inj'!AK8+'CH4 prod P and PI CO2 Inj'!AL8</f>
        <v>840520</v>
      </c>
      <c r="O8" s="1">
        <f>'CH4 prod P and PI CO2 Inj'!AN8+'CH4 prod P and PI CO2 Inj'!AO8</f>
        <v>840520</v>
      </c>
      <c r="P8" s="1">
        <f>'CH4 prod P and PI CO2 Inj'!AQ8+'CH4 prod P and PI CO2 Inj'!AR8</f>
        <v>840520</v>
      </c>
      <c r="Q8" s="1">
        <f>'CH4 prod P and PI CO2 Inj'!AT8+'CH4 prod P and PI CO2 Inj'!AU8</f>
        <v>840520</v>
      </c>
      <c r="R8" s="1"/>
      <c r="T8">
        <f>'CH4 prod P and PI CO2 Inj'!F8</f>
        <v>0</v>
      </c>
      <c r="U8">
        <f>'CH4 prod P and PI CO2 Inj'!I8</f>
        <v>0</v>
      </c>
      <c r="V8">
        <f>'CH4 prod P and PI CO2 Inj'!L8</f>
        <v>0</v>
      </c>
      <c r="W8">
        <f>'CH4 prod P and PI CO2 Inj'!O8</f>
        <v>0</v>
      </c>
      <c r="X8">
        <f>'CH4 prod P and PI CO2 Inj'!R8</f>
        <v>0</v>
      </c>
      <c r="Y8">
        <f>'CH4 prod P and PI CO2 Inj'!U8</f>
        <v>0</v>
      </c>
      <c r="Z8">
        <f>'CH4 prod P and PI CO2 Inj'!X8</f>
        <v>0</v>
      </c>
      <c r="AA8">
        <f>'CH4 prod P and PI CO2 Inj'!AA8</f>
        <v>0</v>
      </c>
      <c r="AB8">
        <f>'CH4 prod P and PI CO2 Inj'!AD8</f>
        <v>0</v>
      </c>
      <c r="AC8">
        <f>'CH4 prod P and PI CO2 Inj'!AG8</f>
        <v>0</v>
      </c>
      <c r="AD8">
        <f>'CH4 prod P and PI CO2 Inj'!AJ8</f>
        <v>0</v>
      </c>
      <c r="AE8">
        <f>'CH4 prod P and PI CO2 Inj'!AM8</f>
        <v>0</v>
      </c>
      <c r="AF8">
        <f>'CH4 prod P and PI CO2 Inj'!AP8</f>
        <v>0</v>
      </c>
      <c r="AG8">
        <f>'CH4 prod P and PI CO2 Inj'!AS8</f>
        <v>0</v>
      </c>
      <c r="AH8">
        <f>'CH4 prod P and PI CO2 Inj'!AV8</f>
        <v>0</v>
      </c>
    </row>
    <row r="9" spans="2:34" x14ac:dyDescent="0.45">
      <c r="B9">
        <v>5</v>
      </c>
      <c r="C9" s="1">
        <f>'CH4 prod P and PI CO2 Inj'!D9+'CH4 prod P and PI CO2 Inj'!E9</f>
        <v>731370</v>
      </c>
      <c r="D9" s="1">
        <f>'CH4 prod P and PI CO2 Inj'!G9+'CH4 prod P and PI CO2 Inj'!H9</f>
        <v>731370</v>
      </c>
      <c r="E9" s="1">
        <f>'CH4 prod P and PI CO2 Inj'!J9+'CH4 prod P and PI CO2 Inj'!K9</f>
        <v>731370</v>
      </c>
      <c r="F9" s="1">
        <f>'CH4 prod P and PI CO2 Inj'!M9+'CH4 prod P and PI CO2 Inj'!N9</f>
        <v>731370</v>
      </c>
      <c r="G9" s="1">
        <f>'CH4 prod P and PI CO2 Inj'!P9+'CH4 prod P and PI CO2 Inj'!Q9</f>
        <v>731370</v>
      </c>
      <c r="H9" s="1">
        <f>'CH4 prod P and PI CO2 Inj'!S9+'CH4 prod P and PI CO2 Inj'!T9</f>
        <v>731370</v>
      </c>
      <c r="I9" s="1">
        <f>'CH4 prod P and PI CO2 Inj'!V9+'CH4 prod P and PI CO2 Inj'!W9</f>
        <v>731370</v>
      </c>
      <c r="J9" s="1">
        <f>'CH4 prod P and PI CO2 Inj'!Y9+'CH4 prod P and PI CO2 Inj'!Z9</f>
        <v>731370</v>
      </c>
      <c r="K9" s="1">
        <f>'CH4 prod P and PI CO2 Inj'!AB9+'CH4 prod P and PI CO2 Inj'!AC9</f>
        <v>731370</v>
      </c>
      <c r="L9" s="1">
        <f>'CH4 prod P and PI CO2 Inj'!AE9+'CH4 prod P and PI CO2 Inj'!AF9</f>
        <v>731370</v>
      </c>
      <c r="M9" s="1">
        <f>'CH4 prod P and PI CO2 Inj'!AH9+'CH4 prod P and PI CO2 Inj'!AI9</f>
        <v>731370</v>
      </c>
      <c r="N9" s="1">
        <f>'CH4 prod P and PI CO2 Inj'!AK9+'CH4 prod P and PI CO2 Inj'!AL9</f>
        <v>731370</v>
      </c>
      <c r="O9" s="1">
        <f>'CH4 prod P and PI CO2 Inj'!AN9+'CH4 prod P and PI CO2 Inj'!AO9</f>
        <v>731370</v>
      </c>
      <c r="P9" s="1">
        <f>'CH4 prod P and PI CO2 Inj'!AQ9+'CH4 prod P and PI CO2 Inj'!AR9</f>
        <v>731370</v>
      </c>
      <c r="Q9" s="1">
        <f>'CH4 prod P and PI CO2 Inj'!AT9+'CH4 prod P and PI CO2 Inj'!AU9</f>
        <v>731370</v>
      </c>
      <c r="R9" s="1"/>
      <c r="T9">
        <f>'CH4 prod P and PI CO2 Inj'!F9</f>
        <v>0</v>
      </c>
      <c r="U9">
        <f>'CH4 prod P and PI CO2 Inj'!I9</f>
        <v>0</v>
      </c>
      <c r="V9">
        <f>'CH4 prod P and PI CO2 Inj'!L9</f>
        <v>0</v>
      </c>
      <c r="W9">
        <f>'CH4 prod P and PI CO2 Inj'!O9</f>
        <v>0</v>
      </c>
      <c r="X9">
        <f>'CH4 prod P and PI CO2 Inj'!R9</f>
        <v>0</v>
      </c>
      <c r="Y9">
        <f>'CH4 prod P and PI CO2 Inj'!U9</f>
        <v>0</v>
      </c>
      <c r="Z9">
        <f>'CH4 prod P and PI CO2 Inj'!X9</f>
        <v>0</v>
      </c>
      <c r="AA9">
        <f>'CH4 prod P and PI CO2 Inj'!AA9</f>
        <v>0</v>
      </c>
      <c r="AB9">
        <f>'CH4 prod P and PI CO2 Inj'!AD9</f>
        <v>0</v>
      </c>
      <c r="AC9">
        <f>'CH4 prod P and PI CO2 Inj'!AG9</f>
        <v>0</v>
      </c>
      <c r="AD9">
        <f>'CH4 prod P and PI CO2 Inj'!AJ9</f>
        <v>0</v>
      </c>
      <c r="AE9">
        <f>'CH4 prod P and PI CO2 Inj'!AM9</f>
        <v>0</v>
      </c>
      <c r="AF9">
        <f>'CH4 prod P and PI CO2 Inj'!AP9</f>
        <v>0</v>
      </c>
      <c r="AG9">
        <f>'CH4 prod P and PI CO2 Inj'!AS9</f>
        <v>0</v>
      </c>
      <c r="AH9">
        <f>'CH4 prod P and PI CO2 Inj'!AV9</f>
        <v>0</v>
      </c>
    </row>
    <row r="10" spans="2:34" x14ac:dyDescent="0.45">
      <c r="B10">
        <v>6</v>
      </c>
      <c r="C10" s="1">
        <f>'CH4 prod P and PI CO2 Inj'!D10+'CH4 prod P and PI CO2 Inj'!E10</f>
        <v>638630</v>
      </c>
      <c r="D10" s="1">
        <f>'CH4 prod P and PI CO2 Inj'!G10+'CH4 prod P and PI CO2 Inj'!H10</f>
        <v>638630</v>
      </c>
      <c r="E10" s="1">
        <f>'CH4 prod P and PI CO2 Inj'!J10+'CH4 prod P and PI CO2 Inj'!K10</f>
        <v>638630</v>
      </c>
      <c r="F10" s="1">
        <f>'CH4 prod P and PI CO2 Inj'!M10+'CH4 prod P and PI CO2 Inj'!N10</f>
        <v>638630</v>
      </c>
      <c r="G10" s="1">
        <f>'CH4 prod P and PI CO2 Inj'!P10+'CH4 prod P and PI CO2 Inj'!Q10</f>
        <v>638630</v>
      </c>
      <c r="H10" s="1">
        <f>'CH4 prod P and PI CO2 Inj'!S10+'CH4 prod P and PI CO2 Inj'!T10</f>
        <v>638630</v>
      </c>
      <c r="I10" s="1">
        <f>'CH4 prod P and PI CO2 Inj'!V10+'CH4 prod P and PI CO2 Inj'!W10</f>
        <v>638630</v>
      </c>
      <c r="J10" s="1">
        <f>'CH4 prod P and PI CO2 Inj'!Y10+'CH4 prod P and PI CO2 Inj'!Z10</f>
        <v>638630</v>
      </c>
      <c r="K10" s="1">
        <f>'CH4 prod P and PI CO2 Inj'!AB10+'CH4 prod P and PI CO2 Inj'!AC10</f>
        <v>638630</v>
      </c>
      <c r="L10" s="1">
        <f>'CH4 prod P and PI CO2 Inj'!AE10+'CH4 prod P and PI CO2 Inj'!AF10</f>
        <v>638630</v>
      </c>
      <c r="M10" s="1">
        <f>'CH4 prod P and PI CO2 Inj'!AH10+'CH4 prod P and PI CO2 Inj'!AI10</f>
        <v>638630</v>
      </c>
      <c r="N10" s="1">
        <f>'CH4 prod P and PI CO2 Inj'!AK10+'CH4 prod P and PI CO2 Inj'!AL10</f>
        <v>638630</v>
      </c>
      <c r="O10" s="1">
        <f>'CH4 prod P and PI CO2 Inj'!AN10+'CH4 prod P and PI CO2 Inj'!AO10</f>
        <v>638630</v>
      </c>
      <c r="P10" s="1">
        <f>'CH4 prod P and PI CO2 Inj'!AQ10+'CH4 prod P and PI CO2 Inj'!AR10</f>
        <v>638630</v>
      </c>
      <c r="Q10" s="1">
        <f>'CH4 prod P and PI CO2 Inj'!AT10+'CH4 prod P and PI CO2 Inj'!AU10</f>
        <v>638630</v>
      </c>
      <c r="R10" s="1"/>
      <c r="T10">
        <f>'CH4 prod P and PI CO2 Inj'!F10</f>
        <v>0</v>
      </c>
      <c r="U10">
        <f>'CH4 prod P and PI CO2 Inj'!I10</f>
        <v>0</v>
      </c>
      <c r="V10">
        <f>'CH4 prod P and PI CO2 Inj'!L10</f>
        <v>0</v>
      </c>
      <c r="W10">
        <f>'CH4 prod P and PI CO2 Inj'!O10</f>
        <v>0</v>
      </c>
      <c r="X10">
        <f>'CH4 prod P and PI CO2 Inj'!R10</f>
        <v>0</v>
      </c>
      <c r="Y10">
        <f>'CH4 prod P and PI CO2 Inj'!U10</f>
        <v>0</v>
      </c>
      <c r="Z10">
        <f>'CH4 prod P and PI CO2 Inj'!X10</f>
        <v>0</v>
      </c>
      <c r="AA10">
        <f>'CH4 prod P and PI CO2 Inj'!AA10</f>
        <v>0</v>
      </c>
      <c r="AB10">
        <f>'CH4 prod P and PI CO2 Inj'!AD10</f>
        <v>0</v>
      </c>
      <c r="AC10">
        <f>'CH4 prod P and PI CO2 Inj'!AG10</f>
        <v>0</v>
      </c>
      <c r="AD10">
        <f>'CH4 prod P and PI CO2 Inj'!AJ10</f>
        <v>0</v>
      </c>
      <c r="AE10">
        <f>'CH4 prod P and PI CO2 Inj'!AM10</f>
        <v>0</v>
      </c>
      <c r="AF10">
        <f>'CH4 prod P and PI CO2 Inj'!AP10</f>
        <v>0</v>
      </c>
      <c r="AG10">
        <f>'CH4 prod P and PI CO2 Inj'!AS10</f>
        <v>0</v>
      </c>
      <c r="AH10">
        <f>'CH4 prod P and PI CO2 Inj'!AV10</f>
        <v>0</v>
      </c>
    </row>
    <row r="11" spans="2:34" x14ac:dyDescent="0.45">
      <c r="B11">
        <v>7</v>
      </c>
      <c r="C11" s="1">
        <f>'CH4 prod P and PI CO2 Inj'!D11+'CH4 prod P and PI CO2 Inj'!E11</f>
        <v>565850</v>
      </c>
      <c r="D11" s="1">
        <f>'CH4 prod P and PI CO2 Inj'!G11+'CH4 prod P and PI CO2 Inj'!H11</f>
        <v>565850</v>
      </c>
      <c r="E11" s="1">
        <f>'CH4 prod P and PI CO2 Inj'!J11+'CH4 prod P and PI CO2 Inj'!K11</f>
        <v>565850</v>
      </c>
      <c r="F11" s="1">
        <f>'CH4 prod P and PI CO2 Inj'!M11+'CH4 prod P and PI CO2 Inj'!N11</f>
        <v>565850</v>
      </c>
      <c r="G11" s="1">
        <f>'CH4 prod P and PI CO2 Inj'!P11+'CH4 prod P and PI CO2 Inj'!Q11</f>
        <v>565850</v>
      </c>
      <c r="H11" s="1">
        <f>'CH4 prod P and PI CO2 Inj'!S11+'CH4 prod P and PI CO2 Inj'!T11</f>
        <v>565850</v>
      </c>
      <c r="I11" s="1">
        <f>'CH4 prod P and PI CO2 Inj'!V11+'CH4 prod P and PI CO2 Inj'!W11</f>
        <v>565850</v>
      </c>
      <c r="J11" s="1">
        <f>'CH4 prod P and PI CO2 Inj'!Y11+'CH4 prod P and PI CO2 Inj'!Z11</f>
        <v>565850</v>
      </c>
      <c r="K11" s="1">
        <f>'CH4 prod P and PI CO2 Inj'!AB11+'CH4 prod P and PI CO2 Inj'!AC11</f>
        <v>565850</v>
      </c>
      <c r="L11" s="1">
        <f>'CH4 prod P and PI CO2 Inj'!AE11+'CH4 prod P and PI CO2 Inj'!AF11</f>
        <v>565850</v>
      </c>
      <c r="M11" s="1">
        <f>'CH4 prod P and PI CO2 Inj'!AH11+'CH4 prod P and PI CO2 Inj'!AI11</f>
        <v>565850</v>
      </c>
      <c r="N11" s="1">
        <f>'CH4 prod P and PI CO2 Inj'!AK11+'CH4 prod P and PI CO2 Inj'!AL11</f>
        <v>565850</v>
      </c>
      <c r="O11" s="1">
        <f>'CH4 prod P and PI CO2 Inj'!AN11+'CH4 prod P and PI CO2 Inj'!AO11</f>
        <v>565850</v>
      </c>
      <c r="P11" s="1">
        <f>'CH4 prod P and PI CO2 Inj'!AQ11+'CH4 prod P and PI CO2 Inj'!AR11</f>
        <v>565850</v>
      </c>
      <c r="Q11" s="1">
        <f>'CH4 prod P and PI CO2 Inj'!AT11+'CH4 prod P and PI CO2 Inj'!AU11</f>
        <v>565850</v>
      </c>
      <c r="R11" s="1"/>
      <c r="T11">
        <f>'CH4 prod P and PI CO2 Inj'!F11</f>
        <v>0</v>
      </c>
      <c r="U11">
        <f>'CH4 prod P and PI CO2 Inj'!I11</f>
        <v>0</v>
      </c>
      <c r="V11">
        <f>'CH4 prod P and PI CO2 Inj'!L11</f>
        <v>0</v>
      </c>
      <c r="W11">
        <f>'CH4 prod P and PI CO2 Inj'!O11</f>
        <v>0</v>
      </c>
      <c r="X11">
        <f>'CH4 prod P and PI CO2 Inj'!R11</f>
        <v>0</v>
      </c>
      <c r="Y11">
        <f>'CH4 prod P and PI CO2 Inj'!U11</f>
        <v>0</v>
      </c>
      <c r="Z11">
        <f>'CH4 prod P and PI CO2 Inj'!X11</f>
        <v>0</v>
      </c>
      <c r="AA11">
        <f>'CH4 prod P and PI CO2 Inj'!AA11</f>
        <v>0</v>
      </c>
      <c r="AB11">
        <f>'CH4 prod P and PI CO2 Inj'!AD11</f>
        <v>0</v>
      </c>
      <c r="AC11">
        <f>'CH4 prod P and PI CO2 Inj'!AG11</f>
        <v>0</v>
      </c>
      <c r="AD11">
        <f>'CH4 prod P and PI CO2 Inj'!AJ11</f>
        <v>0</v>
      </c>
      <c r="AE11">
        <f>'CH4 prod P and PI CO2 Inj'!AM11</f>
        <v>0</v>
      </c>
      <c r="AF11">
        <f>'CH4 prod P and PI CO2 Inj'!AP11</f>
        <v>0</v>
      </c>
      <c r="AG11">
        <f>'CH4 prod P and PI CO2 Inj'!AS11</f>
        <v>0</v>
      </c>
      <c r="AH11">
        <f>'CH4 prod P and PI CO2 Inj'!AV11</f>
        <v>0</v>
      </c>
    </row>
    <row r="12" spans="2:34" x14ac:dyDescent="0.45">
      <c r="B12">
        <v>8</v>
      </c>
      <c r="C12" s="1">
        <f>'CH4 prod P and PI CO2 Inj'!D12+'CH4 prod P and PI CO2 Inj'!E12</f>
        <v>530480</v>
      </c>
      <c r="D12" s="1">
        <f>'CH4 prod P and PI CO2 Inj'!G12+'CH4 prod P and PI CO2 Inj'!H12</f>
        <v>530480</v>
      </c>
      <c r="E12" s="1">
        <f>'CH4 prod P and PI CO2 Inj'!J12+'CH4 prod P and PI CO2 Inj'!K12</f>
        <v>530480</v>
      </c>
      <c r="F12" s="1">
        <f>'CH4 prod P and PI CO2 Inj'!M12+'CH4 prod P and PI CO2 Inj'!N12</f>
        <v>530480</v>
      </c>
      <c r="G12" s="1">
        <f>'CH4 prod P and PI CO2 Inj'!P12+'CH4 prod P and PI CO2 Inj'!Q12</f>
        <v>530480</v>
      </c>
      <c r="H12" s="1">
        <f>'CH4 prod P and PI CO2 Inj'!S12+'CH4 prod P and PI CO2 Inj'!T12</f>
        <v>530480</v>
      </c>
      <c r="I12" s="1">
        <f>'CH4 prod P and PI CO2 Inj'!V12+'CH4 prod P and PI CO2 Inj'!W12</f>
        <v>530480</v>
      </c>
      <c r="J12" s="1">
        <f>'CH4 prod P and PI CO2 Inj'!Y12+'CH4 prod P and PI CO2 Inj'!Z12</f>
        <v>530480</v>
      </c>
      <c r="K12" s="1">
        <f>'CH4 prod P and PI CO2 Inj'!AB12+'CH4 prod P and PI CO2 Inj'!AC12</f>
        <v>530480</v>
      </c>
      <c r="L12" s="1">
        <f>'CH4 prod P and PI CO2 Inj'!AE12+'CH4 prod P and PI CO2 Inj'!AF12</f>
        <v>530480</v>
      </c>
      <c r="M12" s="1">
        <f>'CH4 prod P and PI CO2 Inj'!AH12+'CH4 prod P and PI CO2 Inj'!AI12</f>
        <v>530480</v>
      </c>
      <c r="N12" s="1">
        <f>'CH4 prod P and PI CO2 Inj'!AK12+'CH4 prod P and PI CO2 Inj'!AL12</f>
        <v>530480</v>
      </c>
      <c r="O12" s="1">
        <f>'CH4 prod P and PI CO2 Inj'!AN12+'CH4 prod P and PI CO2 Inj'!AO12</f>
        <v>530480</v>
      </c>
      <c r="P12" s="1">
        <f>'CH4 prod P and PI CO2 Inj'!AQ12+'CH4 prod P and PI CO2 Inj'!AR12</f>
        <v>530480</v>
      </c>
      <c r="Q12" s="1">
        <f>'CH4 prod P and PI CO2 Inj'!AT12+'CH4 prod P and PI CO2 Inj'!AU12</f>
        <v>530480</v>
      </c>
      <c r="R12" s="1"/>
      <c r="T12">
        <f>'CH4 prod P and PI CO2 Inj'!F12</f>
        <v>0</v>
      </c>
      <c r="U12">
        <f>'CH4 prod P and PI CO2 Inj'!I12</f>
        <v>0</v>
      </c>
      <c r="V12">
        <f>'CH4 prod P and PI CO2 Inj'!L12</f>
        <v>0</v>
      </c>
      <c r="W12">
        <f>'CH4 prod P and PI CO2 Inj'!O12</f>
        <v>0</v>
      </c>
      <c r="X12">
        <f>'CH4 prod P and PI CO2 Inj'!R12</f>
        <v>0</v>
      </c>
      <c r="Y12">
        <f>'CH4 prod P and PI CO2 Inj'!U12</f>
        <v>0</v>
      </c>
      <c r="Z12">
        <f>'CH4 prod P and PI CO2 Inj'!X12</f>
        <v>0</v>
      </c>
      <c r="AA12">
        <f>'CH4 prod P and PI CO2 Inj'!AA12</f>
        <v>0</v>
      </c>
      <c r="AB12">
        <f>'CH4 prod P and PI CO2 Inj'!AD12</f>
        <v>0</v>
      </c>
      <c r="AC12">
        <f>'CH4 prod P and PI CO2 Inj'!AG12</f>
        <v>0</v>
      </c>
      <c r="AD12">
        <f>'CH4 prod P and PI CO2 Inj'!AJ12</f>
        <v>0</v>
      </c>
      <c r="AE12">
        <f>'CH4 prod P and PI CO2 Inj'!AM12</f>
        <v>0</v>
      </c>
      <c r="AF12">
        <f>'CH4 prod P and PI CO2 Inj'!AP12</f>
        <v>0</v>
      </c>
      <c r="AG12">
        <f>'CH4 prod P and PI CO2 Inj'!AS12</f>
        <v>0</v>
      </c>
      <c r="AH12">
        <f>'CH4 prod P and PI CO2 Inj'!AV12</f>
        <v>0</v>
      </c>
    </row>
    <row r="13" spans="2:34" x14ac:dyDescent="0.45">
      <c r="B13">
        <v>9</v>
      </c>
      <c r="C13" s="1">
        <f>'CH4 prod P and PI CO2 Inj'!D13+'CH4 prod P and PI CO2 Inj'!E13</f>
        <v>488050</v>
      </c>
      <c r="D13" s="1">
        <f>'CH4 prod P and PI CO2 Inj'!G13+'CH4 prod P and PI CO2 Inj'!H13</f>
        <v>488050</v>
      </c>
      <c r="E13" s="1">
        <f>'CH4 prod P and PI CO2 Inj'!J13+'CH4 prod P and PI CO2 Inj'!K13</f>
        <v>488050</v>
      </c>
      <c r="F13" s="1">
        <f>'CH4 prod P and PI CO2 Inj'!M13+'CH4 prod P and PI CO2 Inj'!N13</f>
        <v>488050</v>
      </c>
      <c r="G13" s="1">
        <f>'CH4 prod P and PI CO2 Inj'!P13+'CH4 prod P and PI CO2 Inj'!Q13</f>
        <v>488050</v>
      </c>
      <c r="H13" s="1">
        <f>'CH4 prod P and PI CO2 Inj'!S13+'CH4 prod P and PI CO2 Inj'!T13</f>
        <v>488050</v>
      </c>
      <c r="I13" s="1">
        <f>'CH4 prod P and PI CO2 Inj'!V13+'CH4 prod P and PI CO2 Inj'!W13</f>
        <v>488050</v>
      </c>
      <c r="J13" s="1">
        <f>'CH4 prod P and PI CO2 Inj'!Y13+'CH4 prod P and PI CO2 Inj'!Z13</f>
        <v>488050</v>
      </c>
      <c r="K13" s="1">
        <f>'CH4 prod P and PI CO2 Inj'!AB13+'CH4 prod P and PI CO2 Inj'!AC13</f>
        <v>488050</v>
      </c>
      <c r="L13" s="1">
        <f>'CH4 prod P and PI CO2 Inj'!AE13+'CH4 prod P and PI CO2 Inj'!AF13</f>
        <v>488050</v>
      </c>
      <c r="M13" s="1">
        <f>'CH4 prod P and PI CO2 Inj'!AH13+'CH4 prod P and PI CO2 Inj'!AI13</f>
        <v>488050</v>
      </c>
      <c r="N13" s="1">
        <f>'CH4 prod P and PI CO2 Inj'!AK13+'CH4 prod P and PI CO2 Inj'!AL13</f>
        <v>488050</v>
      </c>
      <c r="O13" s="1">
        <f>'CH4 prod P and PI CO2 Inj'!AN13+'CH4 prod P and PI CO2 Inj'!AO13</f>
        <v>488050</v>
      </c>
      <c r="P13" s="1">
        <f>'CH4 prod P and PI CO2 Inj'!AQ13+'CH4 prod P and PI CO2 Inj'!AR13</f>
        <v>488050</v>
      </c>
      <c r="Q13" s="1">
        <f>'CH4 prod P and PI CO2 Inj'!AT13+'CH4 prod P and PI CO2 Inj'!AU13</f>
        <v>488050</v>
      </c>
      <c r="R13" s="1"/>
      <c r="T13">
        <f>'CH4 prod P and PI CO2 Inj'!F13</f>
        <v>0</v>
      </c>
      <c r="U13">
        <f>'CH4 prod P and PI CO2 Inj'!I13</f>
        <v>0</v>
      </c>
      <c r="V13">
        <f>'CH4 prod P and PI CO2 Inj'!L13</f>
        <v>0</v>
      </c>
      <c r="W13">
        <f>'CH4 prod P and PI CO2 Inj'!O13</f>
        <v>0</v>
      </c>
      <c r="X13">
        <f>'CH4 prod P and PI CO2 Inj'!R13</f>
        <v>0</v>
      </c>
      <c r="Y13">
        <f>'CH4 prod P and PI CO2 Inj'!U13</f>
        <v>0</v>
      </c>
      <c r="Z13">
        <f>'CH4 prod P and PI CO2 Inj'!X13</f>
        <v>0</v>
      </c>
      <c r="AA13">
        <f>'CH4 prod P and PI CO2 Inj'!AA13</f>
        <v>0</v>
      </c>
      <c r="AB13">
        <f>'CH4 prod P and PI CO2 Inj'!AD13</f>
        <v>0</v>
      </c>
      <c r="AC13">
        <f>'CH4 prod P and PI CO2 Inj'!AG13</f>
        <v>0</v>
      </c>
      <c r="AD13">
        <f>'CH4 prod P and PI CO2 Inj'!AJ13</f>
        <v>0</v>
      </c>
      <c r="AE13">
        <f>'CH4 prod P and PI CO2 Inj'!AM13</f>
        <v>0</v>
      </c>
      <c r="AF13">
        <f>'CH4 prod P and PI CO2 Inj'!AP13</f>
        <v>0</v>
      </c>
      <c r="AG13">
        <f>'CH4 prod P and PI CO2 Inj'!AS13</f>
        <v>0</v>
      </c>
      <c r="AH13">
        <f>'CH4 prod P and PI CO2 Inj'!AV13</f>
        <v>0</v>
      </c>
    </row>
    <row r="14" spans="2:34" x14ac:dyDescent="0.45">
      <c r="B14">
        <v>10</v>
      </c>
      <c r="C14" s="1">
        <f>'CH4 prod P and PI CO2 Inj'!D14+'CH4 prod P and PI CO2 Inj'!E14</f>
        <v>454440</v>
      </c>
      <c r="D14" s="1">
        <f>'CH4 prod P and PI CO2 Inj'!G14+'CH4 prod P and PI CO2 Inj'!H14</f>
        <v>454440</v>
      </c>
      <c r="E14" s="1">
        <f>'CH4 prod P and PI CO2 Inj'!J14+'CH4 prod P and PI CO2 Inj'!K14</f>
        <v>454440</v>
      </c>
      <c r="F14" s="1">
        <f>'CH4 prod P and PI CO2 Inj'!M14+'CH4 prod P and PI CO2 Inj'!N14</f>
        <v>454440</v>
      </c>
      <c r="G14" s="1">
        <f>'CH4 prod P and PI CO2 Inj'!P14+'CH4 prod P and PI CO2 Inj'!Q14</f>
        <v>454440</v>
      </c>
      <c r="H14" s="1">
        <f>'CH4 prod P and PI CO2 Inj'!S14+'CH4 prod P and PI CO2 Inj'!T14</f>
        <v>454440</v>
      </c>
      <c r="I14" s="1">
        <f>'CH4 prod P and PI CO2 Inj'!V14+'CH4 prod P and PI CO2 Inj'!W14</f>
        <v>454440</v>
      </c>
      <c r="J14" s="1">
        <f>'CH4 prod P and PI CO2 Inj'!Y14+'CH4 prod P and PI CO2 Inj'!Z14</f>
        <v>454440</v>
      </c>
      <c r="K14" s="1">
        <f>'CH4 prod P and PI CO2 Inj'!AB14+'CH4 prod P and PI CO2 Inj'!AC14</f>
        <v>454440</v>
      </c>
      <c r="L14" s="1">
        <f>'CH4 prod P and PI CO2 Inj'!AE14+'CH4 prod P and PI CO2 Inj'!AF14</f>
        <v>454440</v>
      </c>
      <c r="M14" s="1">
        <f>'CH4 prod P and PI CO2 Inj'!AH14+'CH4 prod P and PI CO2 Inj'!AI14</f>
        <v>454440</v>
      </c>
      <c r="N14" s="1">
        <f>'CH4 prod P and PI CO2 Inj'!AK14+'CH4 prod P and PI CO2 Inj'!AL14</f>
        <v>454440</v>
      </c>
      <c r="O14" s="1">
        <f>'CH4 prod P and PI CO2 Inj'!AN14+'CH4 prod P and PI CO2 Inj'!AO14</f>
        <v>454440</v>
      </c>
      <c r="P14" s="1">
        <f>'CH4 prod P and PI CO2 Inj'!AQ14+'CH4 prod P and PI CO2 Inj'!AR14</f>
        <v>454440</v>
      </c>
      <c r="Q14" s="1">
        <f>'CH4 prod P and PI CO2 Inj'!AT14+'CH4 prod P and PI CO2 Inj'!AU14</f>
        <v>454440</v>
      </c>
      <c r="R14" s="1"/>
      <c r="T14">
        <f>'CH4 prod P and PI CO2 Inj'!F14</f>
        <v>0</v>
      </c>
      <c r="U14">
        <f>'CH4 prod P and PI CO2 Inj'!I14</f>
        <v>0</v>
      </c>
      <c r="V14">
        <f>'CH4 prod P and PI CO2 Inj'!L14</f>
        <v>0</v>
      </c>
      <c r="W14">
        <f>'CH4 prod P and PI CO2 Inj'!O14</f>
        <v>0</v>
      </c>
      <c r="X14">
        <f>'CH4 prod P and PI CO2 Inj'!R14</f>
        <v>0</v>
      </c>
      <c r="Y14">
        <f>'CH4 prod P and PI CO2 Inj'!U14</f>
        <v>0</v>
      </c>
      <c r="Z14">
        <f>'CH4 prod P and PI CO2 Inj'!X14</f>
        <v>0</v>
      </c>
      <c r="AA14">
        <f>'CH4 prod P and PI CO2 Inj'!AA14</f>
        <v>0</v>
      </c>
      <c r="AB14">
        <f>'CH4 prod P and PI CO2 Inj'!AD14</f>
        <v>0</v>
      </c>
      <c r="AC14">
        <f>'CH4 prod P and PI CO2 Inj'!AG14</f>
        <v>0</v>
      </c>
      <c r="AD14">
        <f>'CH4 prod P and PI CO2 Inj'!AJ14</f>
        <v>0</v>
      </c>
      <c r="AE14">
        <f>'CH4 prod P and PI CO2 Inj'!AM14</f>
        <v>0</v>
      </c>
      <c r="AF14">
        <f>'CH4 prod P and PI CO2 Inj'!AP14</f>
        <v>0</v>
      </c>
      <c r="AG14">
        <f>'CH4 prod P and PI CO2 Inj'!AS14</f>
        <v>0</v>
      </c>
      <c r="AH14">
        <f>'CH4 prod P and PI CO2 Inj'!AV14</f>
        <v>0</v>
      </c>
    </row>
    <row r="15" spans="2:34" x14ac:dyDescent="0.45">
      <c r="B15">
        <v>11</v>
      </c>
      <c r="C15" s="1">
        <f>'CH4 prod P and PI CO2 Inj'!D15+'CH4 prod P and PI CO2 Inj'!E15</f>
        <v>426700</v>
      </c>
      <c r="D15" s="1">
        <f>'CH4 prod P and PI CO2 Inj'!G15+'CH4 prod P and PI CO2 Inj'!H15</f>
        <v>426700</v>
      </c>
      <c r="E15" s="1">
        <f>'CH4 prod P and PI CO2 Inj'!J15+'CH4 prod P and PI CO2 Inj'!K15</f>
        <v>426700</v>
      </c>
      <c r="F15" s="1">
        <f>'CH4 prod P and PI CO2 Inj'!M15+'CH4 prod P and PI CO2 Inj'!N15</f>
        <v>426700</v>
      </c>
      <c r="G15" s="1">
        <f>'CH4 prod P and PI CO2 Inj'!P15+'CH4 prod P and PI CO2 Inj'!Q15</f>
        <v>426700</v>
      </c>
      <c r="H15" s="1">
        <f>'CH4 prod P and PI CO2 Inj'!S15+'CH4 prod P and PI CO2 Inj'!T15</f>
        <v>426700</v>
      </c>
      <c r="I15" s="1">
        <f>'CH4 prod P and PI CO2 Inj'!V15+'CH4 prod P and PI CO2 Inj'!W15</f>
        <v>426700</v>
      </c>
      <c r="J15" s="1">
        <f>'CH4 prod P and PI CO2 Inj'!Y15+'CH4 prod P and PI CO2 Inj'!Z15</f>
        <v>426700</v>
      </c>
      <c r="K15" s="1">
        <f>'CH4 prod P and PI CO2 Inj'!AB15+'CH4 prod P and PI CO2 Inj'!AC15</f>
        <v>426700</v>
      </c>
      <c r="L15" s="1">
        <f>'CH4 prod P and PI CO2 Inj'!AE15+'CH4 prod P and PI CO2 Inj'!AF15</f>
        <v>426700</v>
      </c>
      <c r="M15" s="1">
        <f>'CH4 prod P and PI CO2 Inj'!AH15+'CH4 prod P and PI CO2 Inj'!AI15</f>
        <v>426700</v>
      </c>
      <c r="N15" s="1">
        <f>'CH4 prod P and PI CO2 Inj'!AK15+'CH4 prod P and PI CO2 Inj'!AL15</f>
        <v>426700</v>
      </c>
      <c r="O15" s="1">
        <f>'CH4 prod P and PI CO2 Inj'!AN15+'CH4 prod P and PI CO2 Inj'!AO15</f>
        <v>426700</v>
      </c>
      <c r="P15" s="1">
        <f>'CH4 prod P and PI CO2 Inj'!AQ15+'CH4 prod P and PI CO2 Inj'!AR15</f>
        <v>426700</v>
      </c>
      <c r="Q15" s="1">
        <f>'CH4 prod P and PI CO2 Inj'!AT15+'CH4 prod P and PI CO2 Inj'!AU15</f>
        <v>426700</v>
      </c>
      <c r="R15" s="1"/>
      <c r="T15">
        <f>'CH4 prod P and PI CO2 Inj'!F15</f>
        <v>0</v>
      </c>
      <c r="U15">
        <f>'CH4 prod P and PI CO2 Inj'!I15</f>
        <v>0</v>
      </c>
      <c r="V15">
        <f>'CH4 prod P and PI CO2 Inj'!L15</f>
        <v>0</v>
      </c>
      <c r="W15">
        <f>'CH4 prod P and PI CO2 Inj'!O15</f>
        <v>0</v>
      </c>
      <c r="X15">
        <f>'CH4 prod P and PI CO2 Inj'!R15</f>
        <v>0</v>
      </c>
      <c r="Y15">
        <f>'CH4 prod P and PI CO2 Inj'!U15</f>
        <v>0</v>
      </c>
      <c r="Z15">
        <f>'CH4 prod P and PI CO2 Inj'!X15</f>
        <v>0</v>
      </c>
      <c r="AA15">
        <f>'CH4 prod P and PI CO2 Inj'!AA15</f>
        <v>0</v>
      </c>
      <c r="AB15">
        <f>'CH4 prod P and PI CO2 Inj'!AD15</f>
        <v>0</v>
      </c>
      <c r="AC15">
        <f>'CH4 prod P and PI CO2 Inj'!AG15</f>
        <v>0</v>
      </c>
      <c r="AD15">
        <f>'CH4 prod P and PI CO2 Inj'!AJ15</f>
        <v>0</v>
      </c>
      <c r="AE15">
        <f>'CH4 prod P and PI CO2 Inj'!AM15</f>
        <v>0</v>
      </c>
      <c r="AF15">
        <f>'CH4 prod P and PI CO2 Inj'!AP15</f>
        <v>0</v>
      </c>
      <c r="AG15">
        <f>'CH4 prod P and PI CO2 Inj'!AS15</f>
        <v>0</v>
      </c>
      <c r="AH15">
        <f>'CH4 prod P and PI CO2 Inj'!AV15</f>
        <v>0</v>
      </c>
    </row>
    <row r="16" spans="2:34" x14ac:dyDescent="0.45">
      <c r="B16">
        <v>12</v>
      </c>
      <c r="C16" s="1">
        <f>'CH4 prod P and PI CO2 Inj'!D16+'CH4 prod P and PI CO2 Inj'!E16</f>
        <v>402850</v>
      </c>
      <c r="D16" s="1">
        <f>'CH4 prod P and PI CO2 Inj'!G16+'CH4 prod P and PI CO2 Inj'!H16</f>
        <v>402850</v>
      </c>
      <c r="E16" s="1">
        <f>'CH4 prod P and PI CO2 Inj'!J16+'CH4 prod P and PI CO2 Inj'!K16</f>
        <v>402850</v>
      </c>
      <c r="F16" s="1">
        <f>'CH4 prod P and PI CO2 Inj'!M16+'CH4 prod P and PI CO2 Inj'!N16</f>
        <v>402850</v>
      </c>
      <c r="G16" s="1">
        <f>'CH4 prod P and PI CO2 Inj'!P16+'CH4 prod P and PI CO2 Inj'!Q16</f>
        <v>402850</v>
      </c>
      <c r="H16" s="1">
        <f>'CH4 prod P and PI CO2 Inj'!S16+'CH4 prod P and PI CO2 Inj'!T16</f>
        <v>402850</v>
      </c>
      <c r="I16" s="1">
        <f>'CH4 prod P and PI CO2 Inj'!V16+'CH4 prod P and PI CO2 Inj'!W16</f>
        <v>402850</v>
      </c>
      <c r="J16" s="1">
        <f>'CH4 prod P and PI CO2 Inj'!Y16+'CH4 prod P and PI CO2 Inj'!Z16</f>
        <v>402850</v>
      </c>
      <c r="K16" s="1">
        <f>'CH4 prod P and PI CO2 Inj'!AB16+'CH4 prod P and PI CO2 Inj'!AC16</f>
        <v>402850</v>
      </c>
      <c r="L16" s="1">
        <f>'CH4 prod P and PI CO2 Inj'!AE16+'CH4 prod P and PI CO2 Inj'!AF16</f>
        <v>402850</v>
      </c>
      <c r="M16" s="1">
        <f>'CH4 prod P and PI CO2 Inj'!AH16+'CH4 prod P and PI CO2 Inj'!AI16</f>
        <v>402850</v>
      </c>
      <c r="N16" s="1">
        <f>'CH4 prod P and PI CO2 Inj'!AK16+'CH4 prod P and PI CO2 Inj'!AL16</f>
        <v>402850</v>
      </c>
      <c r="O16" s="1">
        <f>'CH4 prod P and PI CO2 Inj'!AN16+'CH4 prod P and PI CO2 Inj'!AO16</f>
        <v>402850</v>
      </c>
      <c r="P16" s="1">
        <f>'CH4 prod P and PI CO2 Inj'!AQ16+'CH4 prod P and PI CO2 Inj'!AR16</f>
        <v>402850</v>
      </c>
      <c r="Q16" s="1">
        <f>'CH4 prod P and PI CO2 Inj'!AT16+'CH4 prod P and PI CO2 Inj'!AU16</f>
        <v>402850</v>
      </c>
      <c r="R16" s="1"/>
      <c r="T16">
        <f>'CH4 prod P and PI CO2 Inj'!F16</f>
        <v>0</v>
      </c>
      <c r="U16">
        <f>'CH4 prod P and PI CO2 Inj'!I16</f>
        <v>0</v>
      </c>
      <c r="V16">
        <f>'CH4 prod P and PI CO2 Inj'!L16</f>
        <v>0</v>
      </c>
      <c r="W16">
        <f>'CH4 prod P and PI CO2 Inj'!O16</f>
        <v>0</v>
      </c>
      <c r="X16">
        <f>'CH4 prod P and PI CO2 Inj'!R16</f>
        <v>0</v>
      </c>
      <c r="Y16">
        <f>'CH4 prod P and PI CO2 Inj'!U16</f>
        <v>0</v>
      </c>
      <c r="Z16">
        <f>'CH4 prod P and PI CO2 Inj'!X16</f>
        <v>0</v>
      </c>
      <c r="AA16">
        <f>'CH4 prod P and PI CO2 Inj'!AA16</f>
        <v>0</v>
      </c>
      <c r="AB16">
        <f>'CH4 prod P and PI CO2 Inj'!AD16</f>
        <v>0</v>
      </c>
      <c r="AC16">
        <f>'CH4 prod P and PI CO2 Inj'!AG16</f>
        <v>0</v>
      </c>
      <c r="AD16">
        <f>'CH4 prod P and PI CO2 Inj'!AJ16</f>
        <v>0</v>
      </c>
      <c r="AE16">
        <f>'CH4 prod P and PI CO2 Inj'!AM16</f>
        <v>0</v>
      </c>
      <c r="AF16">
        <f>'CH4 prod P and PI CO2 Inj'!AP16</f>
        <v>0</v>
      </c>
      <c r="AG16">
        <f>'CH4 prod P and PI CO2 Inj'!AS16</f>
        <v>0</v>
      </c>
      <c r="AH16">
        <f>'CH4 prod P and PI CO2 Inj'!AV16</f>
        <v>0</v>
      </c>
    </row>
    <row r="17" spans="2:34" x14ac:dyDescent="0.45">
      <c r="B17">
        <v>13</v>
      </c>
      <c r="C17" s="1">
        <f>'CH4 prod P and PI CO2 Inj'!D17+'CH4 prod P and PI CO2 Inj'!E17</f>
        <v>398700</v>
      </c>
      <c r="D17" s="1">
        <f>'CH4 prod P and PI CO2 Inj'!G17+'CH4 prod P and PI CO2 Inj'!H17</f>
        <v>398700</v>
      </c>
      <c r="E17" s="1">
        <f>'CH4 prod P and PI CO2 Inj'!J17+'CH4 prod P and PI CO2 Inj'!K17</f>
        <v>398700</v>
      </c>
      <c r="F17" s="1">
        <f>'CH4 prod P and PI CO2 Inj'!M17+'CH4 prod P and PI CO2 Inj'!N17</f>
        <v>398700</v>
      </c>
      <c r="G17" s="1">
        <f>'CH4 prod P and PI CO2 Inj'!P17+'CH4 prod P and PI CO2 Inj'!Q17</f>
        <v>398700</v>
      </c>
      <c r="H17" s="1">
        <f>'CH4 prod P and PI CO2 Inj'!S17+'CH4 prod P and PI CO2 Inj'!T17</f>
        <v>398700</v>
      </c>
      <c r="I17" s="1">
        <f>'CH4 prod P and PI CO2 Inj'!V17+'CH4 prod P and PI CO2 Inj'!W17</f>
        <v>398700</v>
      </c>
      <c r="J17" s="1">
        <f>'CH4 prod P and PI CO2 Inj'!Y17+'CH4 prod P and PI CO2 Inj'!Z17</f>
        <v>398700</v>
      </c>
      <c r="K17" s="1">
        <f>'CH4 prod P and PI CO2 Inj'!AB17+'CH4 prod P and PI CO2 Inj'!AC17</f>
        <v>398700</v>
      </c>
      <c r="L17" s="1">
        <f>'CH4 prod P and PI CO2 Inj'!AE17+'CH4 prod P and PI CO2 Inj'!AF17</f>
        <v>398700</v>
      </c>
      <c r="M17" s="1">
        <f>'CH4 prod P and PI CO2 Inj'!AH17+'CH4 prod P and PI CO2 Inj'!AI17</f>
        <v>398700</v>
      </c>
      <c r="N17" s="1">
        <f>'CH4 prod P and PI CO2 Inj'!AK17+'CH4 prod P and PI CO2 Inj'!AL17</f>
        <v>398700</v>
      </c>
      <c r="O17" s="1">
        <f>'CH4 prod P and PI CO2 Inj'!AN17+'CH4 prod P and PI CO2 Inj'!AO17</f>
        <v>398700</v>
      </c>
      <c r="P17" s="1">
        <f>'CH4 prod P and PI CO2 Inj'!AQ17+'CH4 prod P and PI CO2 Inj'!AR17</f>
        <v>398700</v>
      </c>
      <c r="Q17" s="1">
        <f>'CH4 prod P and PI CO2 Inj'!AT17+'CH4 prod P and PI CO2 Inj'!AU17</f>
        <v>398700</v>
      </c>
      <c r="R17" s="1"/>
      <c r="T17">
        <f>'CH4 prod P and PI CO2 Inj'!F17</f>
        <v>0</v>
      </c>
      <c r="U17">
        <f>'CH4 prod P and PI CO2 Inj'!I17</f>
        <v>0</v>
      </c>
      <c r="V17">
        <f>'CH4 prod P and PI CO2 Inj'!L17</f>
        <v>0</v>
      </c>
      <c r="W17">
        <f>'CH4 prod P and PI CO2 Inj'!O17</f>
        <v>0</v>
      </c>
      <c r="X17">
        <f>'CH4 prod P and PI CO2 Inj'!R17</f>
        <v>0</v>
      </c>
      <c r="Y17">
        <f>'CH4 prod P and PI CO2 Inj'!U17</f>
        <v>0</v>
      </c>
      <c r="Z17">
        <f>'CH4 prod P and PI CO2 Inj'!X17</f>
        <v>0</v>
      </c>
      <c r="AA17">
        <f>'CH4 prod P and PI CO2 Inj'!AA17</f>
        <v>0</v>
      </c>
      <c r="AB17">
        <f>'CH4 prod P and PI CO2 Inj'!AD17</f>
        <v>0</v>
      </c>
      <c r="AC17">
        <f>'CH4 prod P and PI CO2 Inj'!AG17</f>
        <v>0</v>
      </c>
      <c r="AD17">
        <f>'CH4 prod P and PI CO2 Inj'!AJ17</f>
        <v>0</v>
      </c>
      <c r="AE17">
        <f>'CH4 prod P and PI CO2 Inj'!AM17</f>
        <v>0</v>
      </c>
      <c r="AF17">
        <f>'CH4 prod P and PI CO2 Inj'!AP17</f>
        <v>0</v>
      </c>
      <c r="AG17">
        <f>'CH4 prod P and PI CO2 Inj'!AS17</f>
        <v>0</v>
      </c>
      <c r="AH17">
        <f>'CH4 prod P and PI CO2 Inj'!AV17</f>
        <v>0</v>
      </c>
    </row>
    <row r="18" spans="2:34" x14ac:dyDescent="0.45">
      <c r="B18">
        <v>14</v>
      </c>
      <c r="C18" s="1">
        <f>'CH4 prod P and PI CO2 Inj'!D18+'CH4 prod P and PI CO2 Inj'!E18</f>
        <v>377600</v>
      </c>
      <c r="D18" s="1">
        <f>'CH4 prod P and PI CO2 Inj'!G18+'CH4 prod P and PI CO2 Inj'!H18</f>
        <v>377600</v>
      </c>
      <c r="E18" s="1">
        <f>'CH4 prod P and PI CO2 Inj'!J18+'CH4 prod P and PI CO2 Inj'!K18</f>
        <v>377600</v>
      </c>
      <c r="F18" s="1">
        <f>'CH4 prod P and PI CO2 Inj'!M18+'CH4 prod P and PI CO2 Inj'!N18</f>
        <v>377600</v>
      </c>
      <c r="G18" s="1">
        <f>'CH4 prod P and PI CO2 Inj'!P18+'CH4 prod P and PI CO2 Inj'!Q18</f>
        <v>377600</v>
      </c>
      <c r="H18" s="1">
        <f>'CH4 prod P and PI CO2 Inj'!S18+'CH4 prod P and PI CO2 Inj'!T18</f>
        <v>377600</v>
      </c>
      <c r="I18" s="1">
        <f>'CH4 prod P and PI CO2 Inj'!V18+'CH4 prod P and PI CO2 Inj'!W18</f>
        <v>377600</v>
      </c>
      <c r="J18" s="1">
        <f>'CH4 prod P and PI CO2 Inj'!Y18+'CH4 prod P and PI CO2 Inj'!Z18</f>
        <v>377600</v>
      </c>
      <c r="K18" s="1">
        <f>'CH4 prod P and PI CO2 Inj'!AB18+'CH4 prod P and PI CO2 Inj'!AC18</f>
        <v>377600</v>
      </c>
      <c r="L18" s="1">
        <f>'CH4 prod P and PI CO2 Inj'!AE18+'CH4 prod P and PI CO2 Inj'!AF18</f>
        <v>377600</v>
      </c>
      <c r="M18" s="1">
        <f>'CH4 prod P and PI CO2 Inj'!AH18+'CH4 prod P and PI CO2 Inj'!AI18</f>
        <v>377600</v>
      </c>
      <c r="N18" s="1">
        <f>'CH4 prod P and PI CO2 Inj'!AK18+'CH4 prod P and PI CO2 Inj'!AL18</f>
        <v>377600</v>
      </c>
      <c r="O18" s="1">
        <f>'CH4 prod P and PI CO2 Inj'!AN18+'CH4 prod P and PI CO2 Inj'!AO18</f>
        <v>377600</v>
      </c>
      <c r="P18" s="1">
        <f>'CH4 prod P and PI CO2 Inj'!AQ18+'CH4 prod P and PI CO2 Inj'!AR18</f>
        <v>377600</v>
      </c>
      <c r="Q18" s="1">
        <f>'CH4 prod P and PI CO2 Inj'!AT18+'CH4 prod P and PI CO2 Inj'!AU18</f>
        <v>377600</v>
      </c>
      <c r="R18" s="1"/>
      <c r="T18">
        <f>'CH4 prod P and PI CO2 Inj'!F18</f>
        <v>0</v>
      </c>
      <c r="U18">
        <f>'CH4 prod P and PI CO2 Inj'!I18</f>
        <v>0</v>
      </c>
      <c r="V18">
        <f>'CH4 prod P and PI CO2 Inj'!L18</f>
        <v>0</v>
      </c>
      <c r="W18">
        <f>'CH4 prod P and PI CO2 Inj'!O18</f>
        <v>0</v>
      </c>
      <c r="X18">
        <f>'CH4 prod P and PI CO2 Inj'!R18</f>
        <v>0</v>
      </c>
      <c r="Y18">
        <f>'CH4 prod P and PI CO2 Inj'!U18</f>
        <v>0</v>
      </c>
      <c r="Z18">
        <f>'CH4 prod P and PI CO2 Inj'!X18</f>
        <v>0</v>
      </c>
      <c r="AA18">
        <f>'CH4 prod P and PI CO2 Inj'!AA18</f>
        <v>0</v>
      </c>
      <c r="AB18">
        <f>'CH4 prod P and PI CO2 Inj'!AD18</f>
        <v>0</v>
      </c>
      <c r="AC18">
        <f>'CH4 prod P and PI CO2 Inj'!AG18</f>
        <v>0</v>
      </c>
      <c r="AD18">
        <f>'CH4 prod P and PI CO2 Inj'!AJ18</f>
        <v>0</v>
      </c>
      <c r="AE18">
        <f>'CH4 prod P and PI CO2 Inj'!AM18</f>
        <v>0</v>
      </c>
      <c r="AF18">
        <f>'CH4 prod P and PI CO2 Inj'!AP18</f>
        <v>0</v>
      </c>
      <c r="AG18">
        <f>'CH4 prod P and PI CO2 Inj'!AS18</f>
        <v>0</v>
      </c>
      <c r="AH18">
        <f>'CH4 prod P and PI CO2 Inj'!AV18</f>
        <v>0</v>
      </c>
    </row>
    <row r="19" spans="2:34" x14ac:dyDescent="0.45">
      <c r="B19">
        <v>15</v>
      </c>
      <c r="C19" s="1">
        <f>'CH4 prod P and PI CO2 Inj'!D19+'CH4 prod P and PI CO2 Inj'!E19</f>
        <v>358090</v>
      </c>
      <c r="D19" s="1">
        <f>'CH4 prod P and PI CO2 Inj'!G19+'CH4 prod P and PI CO2 Inj'!H19</f>
        <v>358090</v>
      </c>
      <c r="E19" s="1">
        <f>'CH4 prod P and PI CO2 Inj'!J19+'CH4 prod P and PI CO2 Inj'!K19</f>
        <v>358090</v>
      </c>
      <c r="F19" s="1">
        <f>'CH4 prod P and PI CO2 Inj'!M19+'CH4 prod P and PI CO2 Inj'!N19</f>
        <v>358090</v>
      </c>
      <c r="G19" s="1">
        <f>'CH4 prod P and PI CO2 Inj'!P19+'CH4 prod P and PI CO2 Inj'!Q19</f>
        <v>358090</v>
      </c>
      <c r="H19" s="1">
        <f>'CH4 prod P and PI CO2 Inj'!S19+'CH4 prod P and PI CO2 Inj'!T19</f>
        <v>358090</v>
      </c>
      <c r="I19" s="1">
        <f>'CH4 prod P and PI CO2 Inj'!V19+'CH4 prod P and PI CO2 Inj'!W19</f>
        <v>358090</v>
      </c>
      <c r="J19" s="1">
        <f>'CH4 prod P and PI CO2 Inj'!Y19+'CH4 prod P and PI CO2 Inj'!Z19</f>
        <v>358090</v>
      </c>
      <c r="K19" s="1">
        <f>'CH4 prod P and PI CO2 Inj'!AB19+'CH4 prod P and PI CO2 Inj'!AC19</f>
        <v>358090</v>
      </c>
      <c r="L19" s="1">
        <f>'CH4 prod P and PI CO2 Inj'!AE19+'CH4 prod P and PI CO2 Inj'!AF19</f>
        <v>358090</v>
      </c>
      <c r="M19" s="1">
        <f>'CH4 prod P and PI CO2 Inj'!AH19+'CH4 prod P and PI CO2 Inj'!AI19</f>
        <v>358090</v>
      </c>
      <c r="N19" s="1">
        <f>'CH4 prod P and PI CO2 Inj'!AK19+'CH4 prod P and PI CO2 Inj'!AL19</f>
        <v>358090</v>
      </c>
      <c r="O19" s="1">
        <f>'CH4 prod P and PI CO2 Inj'!AN19+'CH4 prod P and PI CO2 Inj'!AO19</f>
        <v>358090</v>
      </c>
      <c r="P19" s="1">
        <f>'CH4 prod P and PI CO2 Inj'!AQ19+'CH4 prod P and PI CO2 Inj'!AR19</f>
        <v>358090</v>
      </c>
      <c r="Q19" s="1">
        <f>'CH4 prod P and PI CO2 Inj'!AT19+'CH4 prod P and PI CO2 Inj'!AU19</f>
        <v>358090</v>
      </c>
      <c r="R19" s="1"/>
      <c r="T19">
        <f>'CH4 prod P and PI CO2 Inj'!F19</f>
        <v>0</v>
      </c>
      <c r="U19">
        <f>'CH4 prod P and PI CO2 Inj'!I19</f>
        <v>0</v>
      </c>
      <c r="V19">
        <f>'CH4 prod P and PI CO2 Inj'!L19</f>
        <v>0</v>
      </c>
      <c r="W19">
        <f>'CH4 prod P and PI CO2 Inj'!O19</f>
        <v>0</v>
      </c>
      <c r="X19">
        <f>'CH4 prod P and PI CO2 Inj'!R19</f>
        <v>0</v>
      </c>
      <c r="Y19">
        <f>'CH4 prod P and PI CO2 Inj'!U19</f>
        <v>0</v>
      </c>
      <c r="Z19">
        <f>'CH4 prod P and PI CO2 Inj'!X19</f>
        <v>0</v>
      </c>
      <c r="AA19">
        <f>'CH4 prod P and PI CO2 Inj'!AA19</f>
        <v>0</v>
      </c>
      <c r="AB19">
        <f>'CH4 prod P and PI CO2 Inj'!AD19</f>
        <v>0</v>
      </c>
      <c r="AC19">
        <f>'CH4 prod P and PI CO2 Inj'!AG19</f>
        <v>0</v>
      </c>
      <c r="AD19">
        <f>'CH4 prod P and PI CO2 Inj'!AJ19</f>
        <v>0</v>
      </c>
      <c r="AE19">
        <f>'CH4 prod P and PI CO2 Inj'!AM19</f>
        <v>0</v>
      </c>
      <c r="AF19">
        <f>'CH4 prod P and PI CO2 Inj'!AP19</f>
        <v>0</v>
      </c>
      <c r="AG19">
        <f>'CH4 prod P and PI CO2 Inj'!AS19</f>
        <v>0</v>
      </c>
      <c r="AH19">
        <f>'CH4 prod P and PI CO2 Inj'!AV19</f>
        <v>0</v>
      </c>
    </row>
    <row r="20" spans="2:34" x14ac:dyDescent="0.45">
      <c r="B20">
        <v>16</v>
      </c>
      <c r="C20" s="1">
        <f>'CH4 prod P and PI CO2 Inj'!D20+'CH4 prod P and PI CO2 Inj'!E20</f>
        <v>339920</v>
      </c>
      <c r="D20" s="1">
        <f>'CH4 prod P and PI CO2 Inj'!G20+'CH4 prod P and PI CO2 Inj'!H20</f>
        <v>339920</v>
      </c>
      <c r="E20" s="1">
        <f>'CH4 prod P and PI CO2 Inj'!J20+'CH4 prod P and PI CO2 Inj'!K20</f>
        <v>339920</v>
      </c>
      <c r="F20" s="1">
        <f>'CH4 prod P and PI CO2 Inj'!M20+'CH4 prod P and PI CO2 Inj'!N20</f>
        <v>339920</v>
      </c>
      <c r="G20" s="1">
        <f>'CH4 prod P and PI CO2 Inj'!P20+'CH4 prod P and PI CO2 Inj'!Q20</f>
        <v>339920</v>
      </c>
      <c r="H20" s="1">
        <f>'CH4 prod P and PI CO2 Inj'!S20+'CH4 prod P and PI CO2 Inj'!T20</f>
        <v>339920</v>
      </c>
      <c r="I20" s="1">
        <f>'CH4 prod P and PI CO2 Inj'!V20+'CH4 prod P and PI CO2 Inj'!W20</f>
        <v>339920</v>
      </c>
      <c r="J20" s="1">
        <f>'CH4 prod P and PI CO2 Inj'!Y20+'CH4 prod P and PI CO2 Inj'!Z20</f>
        <v>339920</v>
      </c>
      <c r="K20" s="1">
        <f>'CH4 prod P and PI CO2 Inj'!AB20+'CH4 prod P and PI CO2 Inj'!AC20</f>
        <v>339920</v>
      </c>
      <c r="L20" s="1">
        <f>'CH4 prod P and PI CO2 Inj'!AE20+'CH4 prod P and PI CO2 Inj'!AF20</f>
        <v>339920</v>
      </c>
      <c r="M20" s="1">
        <f>'CH4 prod P and PI CO2 Inj'!AH20+'CH4 prod P and PI CO2 Inj'!AI20</f>
        <v>339920</v>
      </c>
      <c r="N20" s="1">
        <f>'CH4 prod P and PI CO2 Inj'!AK20+'CH4 prod P and PI CO2 Inj'!AL20</f>
        <v>339920</v>
      </c>
      <c r="O20" s="1">
        <f>'CH4 prod P and PI CO2 Inj'!AN20+'CH4 prod P and PI CO2 Inj'!AO20</f>
        <v>339920</v>
      </c>
      <c r="P20" s="1">
        <f>'CH4 prod P and PI CO2 Inj'!AQ20+'CH4 prod P and PI CO2 Inj'!AR20</f>
        <v>339920</v>
      </c>
      <c r="Q20" s="1">
        <f>'CH4 prod P and PI CO2 Inj'!AT20+'CH4 prod P and PI CO2 Inj'!AU20</f>
        <v>339920</v>
      </c>
      <c r="R20" s="1"/>
      <c r="T20">
        <f>'CH4 prod P and PI CO2 Inj'!F20</f>
        <v>0</v>
      </c>
      <c r="U20">
        <f>'CH4 prod P and PI CO2 Inj'!I20</f>
        <v>0</v>
      </c>
      <c r="V20">
        <f>'CH4 prod P and PI CO2 Inj'!L20</f>
        <v>0</v>
      </c>
      <c r="W20">
        <f>'CH4 prod P and PI CO2 Inj'!O20</f>
        <v>0</v>
      </c>
      <c r="X20">
        <f>'CH4 prod P and PI CO2 Inj'!R20</f>
        <v>0</v>
      </c>
      <c r="Y20">
        <f>'CH4 prod P and PI CO2 Inj'!U20</f>
        <v>0</v>
      </c>
      <c r="Z20">
        <f>'CH4 prod P and PI CO2 Inj'!X20</f>
        <v>0</v>
      </c>
      <c r="AA20">
        <f>'CH4 prod P and PI CO2 Inj'!AA20</f>
        <v>0</v>
      </c>
      <c r="AB20">
        <f>'CH4 prod P and PI CO2 Inj'!AD20</f>
        <v>0</v>
      </c>
      <c r="AC20">
        <f>'CH4 prod P and PI CO2 Inj'!AG20</f>
        <v>0</v>
      </c>
      <c r="AD20">
        <f>'CH4 prod P and PI CO2 Inj'!AJ20</f>
        <v>0</v>
      </c>
      <c r="AE20">
        <f>'CH4 prod P and PI CO2 Inj'!AM20</f>
        <v>0</v>
      </c>
      <c r="AF20">
        <f>'CH4 prod P and PI CO2 Inj'!AP20</f>
        <v>0</v>
      </c>
      <c r="AG20">
        <f>'CH4 prod P and PI CO2 Inj'!AS20</f>
        <v>0</v>
      </c>
      <c r="AH20">
        <f>'CH4 prod P and PI CO2 Inj'!AV20</f>
        <v>0</v>
      </c>
    </row>
    <row r="21" spans="2:34" x14ac:dyDescent="0.45">
      <c r="B21">
        <v>17</v>
      </c>
      <c r="C21" s="1">
        <f>'CH4 prod P and PI CO2 Inj'!D21+'CH4 prod P and PI CO2 Inj'!E21</f>
        <v>322950</v>
      </c>
      <c r="D21" s="1">
        <f>'CH4 prod P and PI CO2 Inj'!G21+'CH4 prod P and PI CO2 Inj'!H21</f>
        <v>322950</v>
      </c>
      <c r="E21" s="1">
        <f>'CH4 prod P and PI CO2 Inj'!J21+'CH4 prod P and PI CO2 Inj'!K21</f>
        <v>322950</v>
      </c>
      <c r="F21" s="1">
        <f>'CH4 prod P and PI CO2 Inj'!M21+'CH4 prod P and PI CO2 Inj'!N21</f>
        <v>322950</v>
      </c>
      <c r="G21" s="1">
        <f>'CH4 prod P and PI CO2 Inj'!P21+'CH4 prod P and PI CO2 Inj'!Q21</f>
        <v>322950</v>
      </c>
      <c r="H21" s="1">
        <f>'CH4 prod P and PI CO2 Inj'!S21+'CH4 prod P and PI CO2 Inj'!T21</f>
        <v>322950</v>
      </c>
      <c r="I21" s="1">
        <f>'CH4 prod P and PI CO2 Inj'!V21+'CH4 prod P and PI CO2 Inj'!W21</f>
        <v>322950</v>
      </c>
      <c r="J21" s="1">
        <f>'CH4 prod P and PI CO2 Inj'!Y21+'CH4 prod P and PI CO2 Inj'!Z21</f>
        <v>322950</v>
      </c>
      <c r="K21" s="1">
        <f>'CH4 prod P and PI CO2 Inj'!AB21+'CH4 prod P and PI CO2 Inj'!AC21</f>
        <v>322950</v>
      </c>
      <c r="L21" s="1">
        <f>'CH4 prod P and PI CO2 Inj'!AE21+'CH4 prod P and PI CO2 Inj'!AF21</f>
        <v>322950</v>
      </c>
      <c r="M21" s="1">
        <f>'CH4 prod P and PI CO2 Inj'!AH21+'CH4 prod P and PI CO2 Inj'!AI21</f>
        <v>322950</v>
      </c>
      <c r="N21" s="1">
        <f>'CH4 prod P and PI CO2 Inj'!AK21+'CH4 prod P and PI CO2 Inj'!AL21</f>
        <v>322950</v>
      </c>
      <c r="O21" s="1">
        <f>'CH4 prod P and PI CO2 Inj'!AN21+'CH4 prod P and PI CO2 Inj'!AO21</f>
        <v>322950</v>
      </c>
      <c r="P21" s="1">
        <f>'CH4 prod P and PI CO2 Inj'!AQ21+'CH4 prod P and PI CO2 Inj'!AR21</f>
        <v>322950</v>
      </c>
      <c r="Q21" s="1">
        <f>'CH4 prod P and PI CO2 Inj'!AT21+'CH4 prod P and PI CO2 Inj'!AU21</f>
        <v>322950</v>
      </c>
      <c r="R21" s="1"/>
      <c r="T21">
        <f>'CH4 prod P and PI CO2 Inj'!F21</f>
        <v>0</v>
      </c>
      <c r="U21">
        <f>'CH4 prod P and PI CO2 Inj'!I21</f>
        <v>0</v>
      </c>
      <c r="V21">
        <f>'CH4 prod P and PI CO2 Inj'!L21</f>
        <v>0</v>
      </c>
      <c r="W21">
        <f>'CH4 prod P and PI CO2 Inj'!O21</f>
        <v>0</v>
      </c>
      <c r="X21">
        <f>'CH4 prod P and PI CO2 Inj'!R21</f>
        <v>0</v>
      </c>
      <c r="Y21">
        <f>'CH4 prod P and PI CO2 Inj'!U21</f>
        <v>0</v>
      </c>
      <c r="Z21">
        <f>'CH4 prod P and PI CO2 Inj'!X21</f>
        <v>0</v>
      </c>
      <c r="AA21">
        <f>'CH4 prod P and PI CO2 Inj'!AA21</f>
        <v>0</v>
      </c>
      <c r="AB21">
        <f>'CH4 prod P and PI CO2 Inj'!AD21</f>
        <v>0</v>
      </c>
      <c r="AC21">
        <f>'CH4 prod P and PI CO2 Inj'!AG21</f>
        <v>0</v>
      </c>
      <c r="AD21">
        <f>'CH4 prod P and PI CO2 Inj'!AJ21</f>
        <v>0</v>
      </c>
      <c r="AE21">
        <f>'CH4 prod P and PI CO2 Inj'!AM21</f>
        <v>0</v>
      </c>
      <c r="AF21">
        <f>'CH4 prod P and PI CO2 Inj'!AP21</f>
        <v>0</v>
      </c>
      <c r="AG21">
        <f>'CH4 prod P and PI CO2 Inj'!AS21</f>
        <v>0</v>
      </c>
      <c r="AH21">
        <f>'CH4 prod P and PI CO2 Inj'!AV21</f>
        <v>0</v>
      </c>
    </row>
    <row r="22" spans="2:34" x14ac:dyDescent="0.45">
      <c r="B22">
        <v>18</v>
      </c>
      <c r="C22" s="1">
        <f>'CH4 prod P and PI CO2 Inj'!D22+'CH4 prod P and PI CO2 Inj'!E22</f>
        <v>319190</v>
      </c>
      <c r="D22" s="1">
        <f>'CH4 prod P and PI CO2 Inj'!G22+'CH4 prod P and PI CO2 Inj'!H22</f>
        <v>319190</v>
      </c>
      <c r="E22" s="1">
        <f>'CH4 prod P and PI CO2 Inj'!J22+'CH4 prod P and PI CO2 Inj'!K22</f>
        <v>319190</v>
      </c>
      <c r="F22" s="1">
        <f>'CH4 prod P and PI CO2 Inj'!M22+'CH4 prod P and PI CO2 Inj'!N22</f>
        <v>319190</v>
      </c>
      <c r="G22" s="1">
        <f>'CH4 prod P and PI CO2 Inj'!P22+'CH4 prod P and PI CO2 Inj'!Q22</f>
        <v>319190</v>
      </c>
      <c r="H22" s="1">
        <f>'CH4 prod P and PI CO2 Inj'!S22+'CH4 prod P and PI CO2 Inj'!T22</f>
        <v>319190</v>
      </c>
      <c r="I22" s="1">
        <f>'CH4 prod P and PI CO2 Inj'!V22+'CH4 prod P and PI CO2 Inj'!W22</f>
        <v>319190</v>
      </c>
      <c r="J22" s="1">
        <f>'CH4 prod P and PI CO2 Inj'!Y22+'CH4 prod P and PI CO2 Inj'!Z22</f>
        <v>319190</v>
      </c>
      <c r="K22" s="1">
        <f>'CH4 prod P and PI CO2 Inj'!AB22+'CH4 prod P and PI CO2 Inj'!AC22</f>
        <v>319190</v>
      </c>
      <c r="L22" s="1">
        <f>'CH4 prod P and PI CO2 Inj'!AE22+'CH4 prod P and PI CO2 Inj'!AF22</f>
        <v>319190</v>
      </c>
      <c r="M22" s="1">
        <f>'CH4 prod P and PI CO2 Inj'!AH22+'CH4 prod P and PI CO2 Inj'!AI22</f>
        <v>319190</v>
      </c>
      <c r="N22" s="1">
        <f>'CH4 prod P and PI CO2 Inj'!AK22+'CH4 prod P and PI CO2 Inj'!AL22</f>
        <v>319190</v>
      </c>
      <c r="O22" s="1">
        <f>'CH4 prod P and PI CO2 Inj'!AN22+'CH4 prod P and PI CO2 Inj'!AO22</f>
        <v>319190</v>
      </c>
      <c r="P22" s="1">
        <f>'CH4 prod P and PI CO2 Inj'!AQ22+'CH4 prod P and PI CO2 Inj'!AR22</f>
        <v>319190</v>
      </c>
      <c r="Q22" s="1">
        <f>'CH4 prod P and PI CO2 Inj'!AT22+'CH4 prod P and PI CO2 Inj'!AU22</f>
        <v>319190</v>
      </c>
      <c r="R22" s="1"/>
      <c r="T22">
        <f>'CH4 prod P and PI CO2 Inj'!F22</f>
        <v>0</v>
      </c>
      <c r="U22">
        <f>'CH4 prod P and PI CO2 Inj'!I22</f>
        <v>0</v>
      </c>
      <c r="V22">
        <f>'CH4 prod P and PI CO2 Inj'!L22</f>
        <v>0</v>
      </c>
      <c r="W22">
        <f>'CH4 prod P and PI CO2 Inj'!O22</f>
        <v>0</v>
      </c>
      <c r="X22">
        <f>'CH4 prod P and PI CO2 Inj'!R22</f>
        <v>0</v>
      </c>
      <c r="Y22">
        <f>'CH4 prod P and PI CO2 Inj'!U22</f>
        <v>0</v>
      </c>
      <c r="Z22">
        <f>'CH4 prod P and PI CO2 Inj'!X22</f>
        <v>0</v>
      </c>
      <c r="AA22">
        <f>'CH4 prod P and PI CO2 Inj'!AA22</f>
        <v>0</v>
      </c>
      <c r="AB22">
        <f>'CH4 prod P and PI CO2 Inj'!AD22</f>
        <v>0</v>
      </c>
      <c r="AC22">
        <f>'CH4 prod P and PI CO2 Inj'!AG22</f>
        <v>0</v>
      </c>
      <c r="AD22">
        <f>'CH4 prod P and PI CO2 Inj'!AJ22</f>
        <v>0</v>
      </c>
      <c r="AE22">
        <f>'CH4 prod P and PI CO2 Inj'!AM22</f>
        <v>0</v>
      </c>
      <c r="AF22">
        <f>'CH4 prod P and PI CO2 Inj'!AP22</f>
        <v>0</v>
      </c>
      <c r="AG22">
        <f>'CH4 prod P and PI CO2 Inj'!AS22</f>
        <v>0</v>
      </c>
      <c r="AH22">
        <f>'CH4 prod P and PI CO2 Inj'!AV22</f>
        <v>0</v>
      </c>
    </row>
    <row r="23" spans="2:34" x14ac:dyDescent="0.45">
      <c r="B23">
        <v>19</v>
      </c>
      <c r="C23" s="1">
        <f>'CH4 prod P and PI CO2 Inj'!D23+'CH4 prod P and PI CO2 Inj'!E23</f>
        <v>303230</v>
      </c>
      <c r="D23" s="1">
        <f>'CH4 prod P and PI CO2 Inj'!G23+'CH4 prod P and PI CO2 Inj'!H23</f>
        <v>303230</v>
      </c>
      <c r="E23" s="1">
        <f>'CH4 prod P and PI CO2 Inj'!J23+'CH4 prod P and PI CO2 Inj'!K23</f>
        <v>303230</v>
      </c>
      <c r="F23" s="1">
        <f>'CH4 prod P and PI CO2 Inj'!M23+'CH4 prod P and PI CO2 Inj'!N23</f>
        <v>303230</v>
      </c>
      <c r="G23" s="1">
        <f>'CH4 prod P and PI CO2 Inj'!P23+'CH4 prod P and PI CO2 Inj'!Q23</f>
        <v>303230</v>
      </c>
      <c r="H23" s="1">
        <f>'CH4 prod P and PI CO2 Inj'!S23+'CH4 prod P and PI CO2 Inj'!T23</f>
        <v>303230</v>
      </c>
      <c r="I23" s="1">
        <f>'CH4 prod P and PI CO2 Inj'!V23+'CH4 prod P and PI CO2 Inj'!W23</f>
        <v>303230</v>
      </c>
      <c r="J23" s="1">
        <f>'CH4 prod P and PI CO2 Inj'!Y23+'CH4 prod P and PI CO2 Inj'!Z23</f>
        <v>303230</v>
      </c>
      <c r="K23" s="1">
        <f>'CH4 prod P and PI CO2 Inj'!AB23+'CH4 prod P and PI CO2 Inj'!AC23</f>
        <v>303230</v>
      </c>
      <c r="L23" s="1">
        <f>'CH4 prod P and PI CO2 Inj'!AE23+'CH4 prod P and PI CO2 Inj'!AF23</f>
        <v>303230</v>
      </c>
      <c r="M23" s="1">
        <f>'CH4 prod P and PI CO2 Inj'!AH23+'CH4 prod P and PI CO2 Inj'!AI23</f>
        <v>303230</v>
      </c>
      <c r="N23" s="1">
        <f>'CH4 prod P and PI CO2 Inj'!AK23+'CH4 prod P and PI CO2 Inj'!AL23</f>
        <v>303230</v>
      </c>
      <c r="O23" s="1">
        <f>'CH4 prod P and PI CO2 Inj'!AN23+'CH4 prod P and PI CO2 Inj'!AO23</f>
        <v>303230</v>
      </c>
      <c r="P23" s="1">
        <f>'CH4 prod P and PI CO2 Inj'!AQ23+'CH4 prod P and PI CO2 Inj'!AR23</f>
        <v>303230</v>
      </c>
      <c r="Q23" s="1">
        <f>'CH4 prod P and PI CO2 Inj'!AT23+'CH4 prod P and PI CO2 Inj'!AU23</f>
        <v>303230</v>
      </c>
      <c r="R23" s="1"/>
      <c r="T23">
        <f>'CH4 prod P and PI CO2 Inj'!F23</f>
        <v>0</v>
      </c>
      <c r="U23">
        <f>'CH4 prod P and PI CO2 Inj'!I23</f>
        <v>0</v>
      </c>
      <c r="V23">
        <f>'CH4 prod P and PI CO2 Inj'!L23</f>
        <v>0</v>
      </c>
      <c r="W23">
        <f>'CH4 prod P and PI CO2 Inj'!O23</f>
        <v>0</v>
      </c>
      <c r="X23">
        <f>'CH4 prod P and PI CO2 Inj'!R23</f>
        <v>0</v>
      </c>
      <c r="Y23">
        <f>'CH4 prod P and PI CO2 Inj'!U23</f>
        <v>0</v>
      </c>
      <c r="Z23">
        <f>'CH4 prod P and PI CO2 Inj'!X23</f>
        <v>0</v>
      </c>
      <c r="AA23">
        <f>'CH4 prod P and PI CO2 Inj'!AA23</f>
        <v>0</v>
      </c>
      <c r="AB23">
        <f>'CH4 prod P and PI CO2 Inj'!AD23</f>
        <v>0</v>
      </c>
      <c r="AC23">
        <f>'CH4 prod P and PI CO2 Inj'!AG23</f>
        <v>0</v>
      </c>
      <c r="AD23">
        <f>'CH4 prod P and PI CO2 Inj'!AJ23</f>
        <v>0</v>
      </c>
      <c r="AE23">
        <f>'CH4 prod P and PI CO2 Inj'!AM23</f>
        <v>0</v>
      </c>
      <c r="AF23">
        <f>'CH4 prod P and PI CO2 Inj'!AP23</f>
        <v>0</v>
      </c>
      <c r="AG23">
        <f>'CH4 prod P and PI CO2 Inj'!AS23</f>
        <v>0</v>
      </c>
      <c r="AH23">
        <f>'CH4 prod P and PI CO2 Inj'!AV23</f>
        <v>0</v>
      </c>
    </row>
    <row r="24" spans="2:34" x14ac:dyDescent="0.45">
      <c r="B24">
        <v>20</v>
      </c>
      <c r="C24" s="1">
        <f>'CH4 prod P and PI CO2 Inj'!D24+'CH4 prod P and PI CO2 Inj'!E24</f>
        <v>288490</v>
      </c>
      <c r="D24" s="1">
        <f>'CH4 prod P and PI CO2 Inj'!G24+'CH4 prod P and PI CO2 Inj'!H24</f>
        <v>288490</v>
      </c>
      <c r="E24" s="1">
        <f>'CH4 prod P and PI CO2 Inj'!J24+'CH4 prod P and PI CO2 Inj'!K24</f>
        <v>288490</v>
      </c>
      <c r="F24" s="1">
        <f>'CH4 prod P and PI CO2 Inj'!M24+'CH4 prod P and PI CO2 Inj'!N24</f>
        <v>288490</v>
      </c>
      <c r="G24" s="1">
        <f>'CH4 prod P and PI CO2 Inj'!P24+'CH4 prod P and PI CO2 Inj'!Q24</f>
        <v>288490</v>
      </c>
      <c r="H24" s="1">
        <f>'CH4 prod P and PI CO2 Inj'!S24+'CH4 prod P and PI CO2 Inj'!T24</f>
        <v>288490</v>
      </c>
      <c r="I24" s="1">
        <f>'CH4 prod P and PI CO2 Inj'!V24+'CH4 prod P and PI CO2 Inj'!W24</f>
        <v>288490</v>
      </c>
      <c r="J24" s="1">
        <f>'CH4 prod P and PI CO2 Inj'!Y24+'CH4 prod P and PI CO2 Inj'!Z24</f>
        <v>288490</v>
      </c>
      <c r="K24" s="1">
        <f>'CH4 prod P and PI CO2 Inj'!AB24+'CH4 prod P and PI CO2 Inj'!AC24</f>
        <v>288490</v>
      </c>
      <c r="L24" s="1">
        <f>'CH4 prod P and PI CO2 Inj'!AE24+'CH4 prod P and PI CO2 Inj'!AF24</f>
        <v>288490</v>
      </c>
      <c r="M24" s="1">
        <f>'CH4 prod P and PI CO2 Inj'!AH24+'CH4 prod P and PI CO2 Inj'!AI24</f>
        <v>288490</v>
      </c>
      <c r="N24" s="1">
        <f>'CH4 prod P and PI CO2 Inj'!AK24+'CH4 prod P and PI CO2 Inj'!AL24</f>
        <v>288490</v>
      </c>
      <c r="O24" s="1">
        <f>'CH4 prod P and PI CO2 Inj'!AN24+'CH4 prod P and PI CO2 Inj'!AO24</f>
        <v>288490</v>
      </c>
      <c r="P24" s="1">
        <f>'CH4 prod P and PI CO2 Inj'!AQ24+'CH4 prod P and PI CO2 Inj'!AR24</f>
        <v>288490</v>
      </c>
      <c r="Q24" s="1">
        <f>'CH4 prod P and PI CO2 Inj'!AT24+'CH4 prod P and PI CO2 Inj'!AU24</f>
        <v>288490</v>
      </c>
      <c r="R24" s="1"/>
      <c r="T24">
        <f>'CH4 prod P and PI CO2 Inj'!F24</f>
        <v>0</v>
      </c>
      <c r="U24">
        <f>'CH4 prod P and PI CO2 Inj'!I24</f>
        <v>0</v>
      </c>
      <c r="V24">
        <f>'CH4 prod P and PI CO2 Inj'!L24</f>
        <v>0</v>
      </c>
      <c r="W24">
        <f>'CH4 prod P and PI CO2 Inj'!O24</f>
        <v>0</v>
      </c>
      <c r="X24">
        <f>'CH4 prod P and PI CO2 Inj'!R24</f>
        <v>0</v>
      </c>
      <c r="Y24">
        <f>'CH4 prod P and PI CO2 Inj'!U24</f>
        <v>0</v>
      </c>
      <c r="Z24">
        <f>'CH4 prod P and PI CO2 Inj'!X24</f>
        <v>0</v>
      </c>
      <c r="AA24">
        <f>'CH4 prod P and PI CO2 Inj'!AA24</f>
        <v>0</v>
      </c>
      <c r="AB24">
        <f>'CH4 prod P and PI CO2 Inj'!AD24</f>
        <v>0</v>
      </c>
      <c r="AC24">
        <f>'CH4 prod P and PI CO2 Inj'!AG24</f>
        <v>0</v>
      </c>
      <c r="AD24">
        <f>'CH4 prod P and PI CO2 Inj'!AJ24</f>
        <v>0</v>
      </c>
      <c r="AE24">
        <f>'CH4 prod P and PI CO2 Inj'!AM24</f>
        <v>0</v>
      </c>
      <c r="AF24">
        <f>'CH4 prod P and PI CO2 Inj'!AP24</f>
        <v>0</v>
      </c>
      <c r="AG24">
        <f>'CH4 prod P and PI CO2 Inj'!AS24</f>
        <v>0</v>
      </c>
      <c r="AH24">
        <f>'CH4 prod P and PI CO2 Inj'!AV24</f>
        <v>0</v>
      </c>
    </row>
    <row r="25" spans="2:34" x14ac:dyDescent="0.45">
      <c r="B25">
        <v>21</v>
      </c>
      <c r="C25" s="1">
        <f>'CH4 prod P and PI CO2 Inj'!D25+'CH4 prod P and PI CO2 Inj'!E25</f>
        <v>274910</v>
      </c>
      <c r="D25" s="1">
        <f>'CH4 prod P and PI CO2 Inj'!G25+'CH4 prod P and PI CO2 Inj'!H25</f>
        <v>274910</v>
      </c>
      <c r="E25" s="1">
        <f>'CH4 prod P and PI CO2 Inj'!J25+'CH4 prod P and PI CO2 Inj'!K25</f>
        <v>274910</v>
      </c>
      <c r="F25" s="1">
        <f>'CH4 prod P and PI CO2 Inj'!M25+'CH4 prod P and PI CO2 Inj'!N25</f>
        <v>274910</v>
      </c>
      <c r="G25" s="1">
        <f>'CH4 prod P and PI CO2 Inj'!P25+'CH4 prod P and PI CO2 Inj'!Q25</f>
        <v>274910</v>
      </c>
      <c r="H25" s="1">
        <f>'CH4 prod P and PI CO2 Inj'!S25+'CH4 prod P and PI CO2 Inj'!T25</f>
        <v>274910</v>
      </c>
      <c r="I25" s="1">
        <f>'CH4 prod P and PI CO2 Inj'!V25+'CH4 prod P and PI CO2 Inj'!W25</f>
        <v>274910</v>
      </c>
      <c r="J25" s="1">
        <f>'CH4 prod P and PI CO2 Inj'!Y25+'CH4 prod P and PI CO2 Inj'!Z25</f>
        <v>274910</v>
      </c>
      <c r="K25" s="1">
        <f>'CH4 prod P and PI CO2 Inj'!AB25+'CH4 prod P and PI CO2 Inj'!AC25</f>
        <v>274910</v>
      </c>
      <c r="L25" s="1">
        <f>'CH4 prod P and PI CO2 Inj'!AE25+'CH4 prod P and PI CO2 Inj'!AF25</f>
        <v>274910</v>
      </c>
      <c r="M25" s="1">
        <f>'CH4 prod P and PI CO2 Inj'!AH25+'CH4 prod P and PI CO2 Inj'!AI25</f>
        <v>274910</v>
      </c>
      <c r="N25" s="1">
        <f>'CH4 prod P and PI CO2 Inj'!AK25+'CH4 prod P and PI CO2 Inj'!AL25</f>
        <v>274910</v>
      </c>
      <c r="O25" s="1">
        <f>'CH4 prod P and PI CO2 Inj'!AN25+'CH4 prod P and PI CO2 Inj'!AO25</f>
        <v>274910</v>
      </c>
      <c r="P25" s="1">
        <f>'CH4 prod P and PI CO2 Inj'!AQ25+'CH4 prod P and PI CO2 Inj'!AR25</f>
        <v>274910</v>
      </c>
      <c r="Q25" s="1">
        <f>'CH4 prod P and PI CO2 Inj'!AT25+'CH4 prod P and PI CO2 Inj'!AU25</f>
        <v>274910</v>
      </c>
      <c r="R25" s="1"/>
      <c r="T25">
        <f>'CH4 prod P and PI CO2 Inj'!F25</f>
        <v>0</v>
      </c>
      <c r="U25">
        <f>'CH4 prod P and PI CO2 Inj'!I25</f>
        <v>0</v>
      </c>
      <c r="V25">
        <f>'CH4 prod P and PI CO2 Inj'!L25</f>
        <v>0</v>
      </c>
      <c r="W25">
        <f>'CH4 prod P and PI CO2 Inj'!O25</f>
        <v>0</v>
      </c>
      <c r="X25">
        <f>'CH4 prod P and PI CO2 Inj'!R25</f>
        <v>0</v>
      </c>
      <c r="Y25">
        <f>'CH4 prod P and PI CO2 Inj'!U25</f>
        <v>0</v>
      </c>
      <c r="Z25">
        <f>'CH4 prod P and PI CO2 Inj'!X25</f>
        <v>0</v>
      </c>
      <c r="AA25">
        <f>'CH4 prod P and PI CO2 Inj'!AA25</f>
        <v>0</v>
      </c>
      <c r="AB25">
        <f>'CH4 prod P and PI CO2 Inj'!AD25</f>
        <v>0</v>
      </c>
      <c r="AC25">
        <f>'CH4 prod P and PI CO2 Inj'!AG25</f>
        <v>0</v>
      </c>
      <c r="AD25">
        <f>'CH4 prod P and PI CO2 Inj'!AJ25</f>
        <v>0</v>
      </c>
      <c r="AE25">
        <f>'CH4 prod P and PI CO2 Inj'!AM25</f>
        <v>0</v>
      </c>
      <c r="AF25">
        <f>'CH4 prod P and PI CO2 Inj'!AP25</f>
        <v>0</v>
      </c>
      <c r="AG25">
        <f>'CH4 prod P and PI CO2 Inj'!AS25</f>
        <v>0</v>
      </c>
      <c r="AH25">
        <f>'CH4 prod P and PI CO2 Inj'!AV25</f>
        <v>0</v>
      </c>
    </row>
    <row r="26" spans="2:34" x14ac:dyDescent="0.45">
      <c r="B26">
        <v>22</v>
      </c>
      <c r="C26" s="1">
        <f>'CH4 prod P and PI CO2 Inj'!D26+'CH4 prod P and PI CO2 Inj'!E26</f>
        <v>262440</v>
      </c>
      <c r="D26" s="1">
        <f>'CH4 prod P and PI CO2 Inj'!G26+'CH4 prod P and PI CO2 Inj'!H26</f>
        <v>262440</v>
      </c>
      <c r="E26" s="1">
        <f>'CH4 prod P and PI CO2 Inj'!J26+'CH4 prod P and PI CO2 Inj'!K26</f>
        <v>262440</v>
      </c>
      <c r="F26" s="1">
        <f>'CH4 prod P and PI CO2 Inj'!M26+'CH4 prod P and PI CO2 Inj'!N26</f>
        <v>262440</v>
      </c>
      <c r="G26" s="1">
        <f>'CH4 prod P and PI CO2 Inj'!P26+'CH4 prod P and PI CO2 Inj'!Q26</f>
        <v>262440</v>
      </c>
      <c r="H26" s="1">
        <f>'CH4 prod P and PI CO2 Inj'!S26+'CH4 prod P and PI CO2 Inj'!T26</f>
        <v>262440</v>
      </c>
      <c r="I26" s="1">
        <f>'CH4 prod P and PI CO2 Inj'!V26+'CH4 prod P and PI CO2 Inj'!W26</f>
        <v>262440</v>
      </c>
      <c r="J26" s="1">
        <f>'CH4 prod P and PI CO2 Inj'!Y26+'CH4 prod P and PI CO2 Inj'!Z26</f>
        <v>262440</v>
      </c>
      <c r="K26" s="1">
        <f>'CH4 prod P and PI CO2 Inj'!AB26+'CH4 prod P and PI CO2 Inj'!AC26</f>
        <v>262440</v>
      </c>
      <c r="L26" s="1">
        <f>'CH4 prod P and PI CO2 Inj'!AE26+'CH4 prod P and PI CO2 Inj'!AF26</f>
        <v>262440</v>
      </c>
      <c r="M26" s="1">
        <f>'CH4 prod P and PI CO2 Inj'!AH26+'CH4 prod P and PI CO2 Inj'!AI26</f>
        <v>262440</v>
      </c>
      <c r="N26" s="1">
        <f>'CH4 prod P and PI CO2 Inj'!AK26+'CH4 prod P and PI CO2 Inj'!AL26</f>
        <v>262440</v>
      </c>
      <c r="O26" s="1">
        <f>'CH4 prod P and PI CO2 Inj'!AN26+'CH4 prod P and PI CO2 Inj'!AO26</f>
        <v>262440</v>
      </c>
      <c r="P26" s="1">
        <f>'CH4 prod P and PI CO2 Inj'!AQ26+'CH4 prod P and PI CO2 Inj'!AR26</f>
        <v>262440</v>
      </c>
      <c r="Q26" s="1">
        <f>'CH4 prod P and PI CO2 Inj'!AT26+'CH4 prod P and PI CO2 Inj'!AU26</f>
        <v>262440</v>
      </c>
      <c r="R26" s="1"/>
      <c r="T26">
        <f>'CH4 prod P and PI CO2 Inj'!F26</f>
        <v>0</v>
      </c>
      <c r="U26">
        <f>'CH4 prod P and PI CO2 Inj'!I26</f>
        <v>0</v>
      </c>
      <c r="V26">
        <f>'CH4 prod P and PI CO2 Inj'!L26</f>
        <v>0</v>
      </c>
      <c r="W26">
        <f>'CH4 prod P and PI CO2 Inj'!O26</f>
        <v>0</v>
      </c>
      <c r="X26">
        <f>'CH4 prod P and PI CO2 Inj'!R26</f>
        <v>0</v>
      </c>
      <c r="Y26">
        <f>'CH4 prod P and PI CO2 Inj'!U26</f>
        <v>0</v>
      </c>
      <c r="Z26">
        <f>'CH4 prod P and PI CO2 Inj'!X26</f>
        <v>0</v>
      </c>
      <c r="AA26">
        <f>'CH4 prod P and PI CO2 Inj'!AA26</f>
        <v>0</v>
      </c>
      <c r="AB26">
        <f>'CH4 prod P and PI CO2 Inj'!AD26</f>
        <v>0</v>
      </c>
      <c r="AC26">
        <f>'CH4 prod P and PI CO2 Inj'!AG26</f>
        <v>0</v>
      </c>
      <c r="AD26">
        <f>'CH4 prod P and PI CO2 Inj'!AJ26</f>
        <v>0</v>
      </c>
      <c r="AE26">
        <f>'CH4 prod P and PI CO2 Inj'!AM26</f>
        <v>0</v>
      </c>
      <c r="AF26">
        <f>'CH4 prod P and PI CO2 Inj'!AP26</f>
        <v>0</v>
      </c>
      <c r="AG26">
        <f>'CH4 prod P and PI CO2 Inj'!AS26</f>
        <v>0</v>
      </c>
      <c r="AH26">
        <f>'CH4 prod P and PI CO2 Inj'!AV26</f>
        <v>0</v>
      </c>
    </row>
    <row r="27" spans="2:34" x14ac:dyDescent="0.45">
      <c r="B27">
        <v>23</v>
      </c>
      <c r="C27" s="1">
        <f>'CH4 prod P and PI CO2 Inj'!D27+'CH4 prod P and PI CO2 Inj'!E27</f>
        <v>259830</v>
      </c>
      <c r="D27" s="1">
        <f>'CH4 prod P and PI CO2 Inj'!G27+'CH4 prod P and PI CO2 Inj'!H27</f>
        <v>259830</v>
      </c>
      <c r="E27" s="1">
        <f>'CH4 prod P and PI CO2 Inj'!J27+'CH4 prod P and PI CO2 Inj'!K27</f>
        <v>259830</v>
      </c>
      <c r="F27" s="1">
        <f>'CH4 prod P and PI CO2 Inj'!M27+'CH4 prod P and PI CO2 Inj'!N27</f>
        <v>259830</v>
      </c>
      <c r="G27" s="1">
        <f>'CH4 prod P and PI CO2 Inj'!P27+'CH4 prod P and PI CO2 Inj'!Q27</f>
        <v>259830</v>
      </c>
      <c r="H27" s="1">
        <f>'CH4 prod P and PI CO2 Inj'!S27+'CH4 prod P and PI CO2 Inj'!T27</f>
        <v>259830</v>
      </c>
      <c r="I27" s="1">
        <f>'CH4 prod P and PI CO2 Inj'!V27+'CH4 prod P and PI CO2 Inj'!W27</f>
        <v>259830</v>
      </c>
      <c r="J27" s="1">
        <f>'CH4 prod P and PI CO2 Inj'!Y27+'CH4 prod P and PI CO2 Inj'!Z27</f>
        <v>259830</v>
      </c>
      <c r="K27" s="1">
        <f>'CH4 prod P and PI CO2 Inj'!AB27+'CH4 prod P and PI CO2 Inj'!AC27</f>
        <v>259830</v>
      </c>
      <c r="L27" s="1">
        <f>'CH4 prod P and PI CO2 Inj'!AE27+'CH4 prod P and PI CO2 Inj'!AF27</f>
        <v>259830</v>
      </c>
      <c r="M27" s="1">
        <f>'CH4 prod P and PI CO2 Inj'!AH27+'CH4 prod P and PI CO2 Inj'!AI27</f>
        <v>259830</v>
      </c>
      <c r="N27" s="1">
        <f>'CH4 prod P and PI CO2 Inj'!AK27+'CH4 prod P and PI CO2 Inj'!AL27</f>
        <v>259830</v>
      </c>
      <c r="O27" s="1">
        <f>'CH4 prod P and PI CO2 Inj'!AN27+'CH4 prod P and PI CO2 Inj'!AO27</f>
        <v>259830</v>
      </c>
      <c r="P27" s="1">
        <f>'CH4 prod P and PI CO2 Inj'!AQ27+'CH4 prod P and PI CO2 Inj'!AR27</f>
        <v>259830</v>
      </c>
      <c r="Q27" s="1">
        <f>'CH4 prod P and PI CO2 Inj'!AT27+'CH4 prod P and PI CO2 Inj'!AU27</f>
        <v>259830</v>
      </c>
      <c r="R27" s="1"/>
      <c r="T27">
        <f>'CH4 prod P and PI CO2 Inj'!F27</f>
        <v>0</v>
      </c>
      <c r="U27">
        <f>'CH4 prod P and PI CO2 Inj'!I27</f>
        <v>0</v>
      </c>
      <c r="V27">
        <f>'CH4 prod P and PI CO2 Inj'!L27</f>
        <v>0</v>
      </c>
      <c r="W27">
        <f>'CH4 prod P and PI CO2 Inj'!O27</f>
        <v>0</v>
      </c>
      <c r="X27">
        <f>'CH4 prod P and PI CO2 Inj'!R27</f>
        <v>0</v>
      </c>
      <c r="Y27">
        <f>'CH4 prod P and PI CO2 Inj'!U27</f>
        <v>0</v>
      </c>
      <c r="Z27">
        <f>'CH4 prod P and PI CO2 Inj'!X27</f>
        <v>0</v>
      </c>
      <c r="AA27">
        <f>'CH4 prod P and PI CO2 Inj'!AA27</f>
        <v>0</v>
      </c>
      <c r="AB27">
        <f>'CH4 prod P and PI CO2 Inj'!AD27</f>
        <v>0</v>
      </c>
      <c r="AC27">
        <f>'CH4 prod P and PI CO2 Inj'!AG27</f>
        <v>0</v>
      </c>
      <c r="AD27">
        <f>'CH4 prod P and PI CO2 Inj'!AJ27</f>
        <v>0</v>
      </c>
      <c r="AE27">
        <f>'CH4 prod P and PI CO2 Inj'!AM27</f>
        <v>0</v>
      </c>
      <c r="AF27">
        <f>'CH4 prod P and PI CO2 Inj'!AP27</f>
        <v>0</v>
      </c>
      <c r="AG27">
        <f>'CH4 prod P and PI CO2 Inj'!AS27</f>
        <v>0</v>
      </c>
      <c r="AH27">
        <f>'CH4 prod P and PI CO2 Inj'!AV27</f>
        <v>0</v>
      </c>
    </row>
    <row r="28" spans="2:34" x14ac:dyDescent="0.45">
      <c r="B28">
        <v>24</v>
      </c>
      <c r="C28" s="1">
        <f>'CH4 prod P and PI CO2 Inj'!D28+'CH4 prod P and PI CO2 Inj'!E28</f>
        <v>248670</v>
      </c>
      <c r="D28" s="1">
        <f>'CH4 prod P and PI CO2 Inj'!G28+'CH4 prod P and PI CO2 Inj'!H28</f>
        <v>248670</v>
      </c>
      <c r="E28" s="1">
        <f>'CH4 prod P and PI CO2 Inj'!J28+'CH4 prod P and PI CO2 Inj'!K28</f>
        <v>248670</v>
      </c>
      <c r="F28" s="1">
        <f>'CH4 prod P and PI CO2 Inj'!M28+'CH4 prod P and PI CO2 Inj'!N28</f>
        <v>248670</v>
      </c>
      <c r="G28" s="1">
        <f>'CH4 prod P and PI CO2 Inj'!P28+'CH4 prod P and PI CO2 Inj'!Q28</f>
        <v>248670</v>
      </c>
      <c r="H28" s="1">
        <f>'CH4 prod P and PI CO2 Inj'!S28+'CH4 prod P and PI CO2 Inj'!T28</f>
        <v>248670</v>
      </c>
      <c r="I28" s="1">
        <f>'CH4 prod P and PI CO2 Inj'!V28+'CH4 prod P and PI CO2 Inj'!W28</f>
        <v>248670</v>
      </c>
      <c r="J28" s="1">
        <f>'CH4 prod P and PI CO2 Inj'!Y28+'CH4 prod P and PI CO2 Inj'!Z28</f>
        <v>248670</v>
      </c>
      <c r="K28" s="1">
        <f>'CH4 prod P and PI CO2 Inj'!AB28+'CH4 prod P and PI CO2 Inj'!AC28</f>
        <v>248670</v>
      </c>
      <c r="L28" s="1">
        <f>'CH4 prod P and PI CO2 Inj'!AE28+'CH4 prod P and PI CO2 Inj'!AF28</f>
        <v>248670</v>
      </c>
      <c r="M28" s="1">
        <f>'CH4 prod P and PI CO2 Inj'!AH28+'CH4 prod P and PI CO2 Inj'!AI28</f>
        <v>248670</v>
      </c>
      <c r="N28" s="1">
        <f>'CH4 prod P and PI CO2 Inj'!AK28+'CH4 prod P and PI CO2 Inj'!AL28</f>
        <v>248670</v>
      </c>
      <c r="O28" s="1">
        <f>'CH4 prod P and PI CO2 Inj'!AN28+'CH4 prod P and PI CO2 Inj'!AO28</f>
        <v>248670</v>
      </c>
      <c r="P28" s="1">
        <f>'CH4 prod P and PI CO2 Inj'!AQ28+'CH4 prod P and PI CO2 Inj'!AR28</f>
        <v>248670</v>
      </c>
      <c r="Q28" s="1">
        <f>'CH4 prod P and PI CO2 Inj'!AT28+'CH4 prod P and PI CO2 Inj'!AU28</f>
        <v>248670</v>
      </c>
      <c r="R28" s="1"/>
      <c r="T28">
        <f>'CH4 prod P and PI CO2 Inj'!F28</f>
        <v>0</v>
      </c>
      <c r="U28">
        <f>'CH4 prod P and PI CO2 Inj'!I28</f>
        <v>0</v>
      </c>
      <c r="V28">
        <f>'CH4 prod P and PI CO2 Inj'!L28</f>
        <v>0</v>
      </c>
      <c r="W28">
        <f>'CH4 prod P and PI CO2 Inj'!O28</f>
        <v>0</v>
      </c>
      <c r="X28">
        <f>'CH4 prod P and PI CO2 Inj'!R28</f>
        <v>0</v>
      </c>
      <c r="Y28">
        <f>'CH4 prod P and PI CO2 Inj'!U28</f>
        <v>0</v>
      </c>
      <c r="Z28">
        <f>'CH4 prod P and PI CO2 Inj'!X28</f>
        <v>0</v>
      </c>
      <c r="AA28">
        <f>'CH4 prod P and PI CO2 Inj'!AA28</f>
        <v>0</v>
      </c>
      <c r="AB28">
        <f>'CH4 prod P and PI CO2 Inj'!AD28</f>
        <v>0</v>
      </c>
      <c r="AC28">
        <f>'CH4 prod P and PI CO2 Inj'!AG28</f>
        <v>0</v>
      </c>
      <c r="AD28">
        <f>'CH4 prod P and PI CO2 Inj'!AJ28</f>
        <v>0</v>
      </c>
      <c r="AE28">
        <f>'CH4 prod P and PI CO2 Inj'!AM28</f>
        <v>0</v>
      </c>
      <c r="AF28">
        <f>'CH4 prod P and PI CO2 Inj'!AP28</f>
        <v>0</v>
      </c>
      <c r="AG28">
        <f>'CH4 prod P and PI CO2 Inj'!AS28</f>
        <v>0</v>
      </c>
      <c r="AH28">
        <f>'CH4 prod P and PI CO2 Inj'!AV28</f>
        <v>0</v>
      </c>
    </row>
    <row r="29" spans="2:34" x14ac:dyDescent="0.45">
      <c r="B29">
        <v>25</v>
      </c>
      <c r="C29" s="1">
        <f>'CH4 prod P and PI CO2 Inj'!D29+'CH4 prod P and PI CO2 Inj'!E29</f>
        <v>238510</v>
      </c>
      <c r="D29" s="1">
        <f>'CH4 prod P and PI CO2 Inj'!G29+'CH4 prod P and PI CO2 Inj'!H29</f>
        <v>238510</v>
      </c>
      <c r="E29" s="1">
        <f>'CH4 prod P and PI CO2 Inj'!J29+'CH4 prod P and PI CO2 Inj'!K29</f>
        <v>238510</v>
      </c>
      <c r="F29" s="1">
        <f>'CH4 prod P and PI CO2 Inj'!M29+'CH4 prod P and PI CO2 Inj'!N29</f>
        <v>238510</v>
      </c>
      <c r="G29" s="1">
        <f>'CH4 prod P and PI CO2 Inj'!P29+'CH4 prod P and PI CO2 Inj'!Q29</f>
        <v>238510</v>
      </c>
      <c r="H29" s="1">
        <f>'CH4 prod P and PI CO2 Inj'!S29+'CH4 prod P and PI CO2 Inj'!T29</f>
        <v>238510</v>
      </c>
      <c r="I29" s="1">
        <f>'CH4 prod P and PI CO2 Inj'!V29+'CH4 prod P and PI CO2 Inj'!W29</f>
        <v>238510</v>
      </c>
      <c r="J29" s="1">
        <f>'CH4 prod P and PI CO2 Inj'!Y29+'CH4 prod P and PI CO2 Inj'!Z29</f>
        <v>238510</v>
      </c>
      <c r="K29" s="1">
        <f>'CH4 prod P and PI CO2 Inj'!AB29+'CH4 prod P and PI CO2 Inj'!AC29</f>
        <v>238510</v>
      </c>
      <c r="L29" s="1">
        <f>'CH4 prod P and PI CO2 Inj'!AE29+'CH4 prod P and PI CO2 Inj'!AF29</f>
        <v>238510</v>
      </c>
      <c r="M29" s="1">
        <f>'CH4 prod P and PI CO2 Inj'!AH29+'CH4 prod P and PI CO2 Inj'!AI29</f>
        <v>238510</v>
      </c>
      <c r="N29" s="1">
        <f>'CH4 prod P and PI CO2 Inj'!AK29+'CH4 prod P and PI CO2 Inj'!AL29</f>
        <v>238510</v>
      </c>
      <c r="O29" s="1">
        <f>'CH4 prod P and PI CO2 Inj'!AN29+'CH4 prod P and PI CO2 Inj'!AO29</f>
        <v>238510</v>
      </c>
      <c r="P29" s="1">
        <f>'CH4 prod P and PI CO2 Inj'!AQ29+'CH4 prod P and PI CO2 Inj'!AR29</f>
        <v>238510</v>
      </c>
      <c r="Q29" s="1">
        <f>'CH4 prod P and PI CO2 Inj'!AT29+'CH4 prod P and PI CO2 Inj'!AU29</f>
        <v>238510</v>
      </c>
      <c r="R29" s="1"/>
      <c r="T29">
        <f>'CH4 prod P and PI CO2 Inj'!F29</f>
        <v>0</v>
      </c>
      <c r="U29">
        <f>'CH4 prod P and PI CO2 Inj'!I29</f>
        <v>0</v>
      </c>
      <c r="V29">
        <f>'CH4 prod P and PI CO2 Inj'!L29</f>
        <v>0</v>
      </c>
      <c r="W29">
        <f>'CH4 prod P and PI CO2 Inj'!O29</f>
        <v>0</v>
      </c>
      <c r="X29">
        <f>'CH4 prod P and PI CO2 Inj'!R29</f>
        <v>0</v>
      </c>
      <c r="Y29">
        <f>'CH4 prod P and PI CO2 Inj'!U29</f>
        <v>0</v>
      </c>
      <c r="Z29">
        <f>'CH4 prod P and PI CO2 Inj'!X29</f>
        <v>0</v>
      </c>
      <c r="AA29">
        <f>'CH4 prod P and PI CO2 Inj'!AA29</f>
        <v>0</v>
      </c>
      <c r="AB29">
        <f>'CH4 prod P and PI CO2 Inj'!AD29</f>
        <v>0</v>
      </c>
      <c r="AC29">
        <f>'CH4 prod P and PI CO2 Inj'!AG29</f>
        <v>0</v>
      </c>
      <c r="AD29">
        <f>'CH4 prod P and PI CO2 Inj'!AJ29</f>
        <v>0</v>
      </c>
      <c r="AE29">
        <f>'CH4 prod P and PI CO2 Inj'!AM29</f>
        <v>0</v>
      </c>
      <c r="AF29">
        <f>'CH4 prod P and PI CO2 Inj'!AP29</f>
        <v>0</v>
      </c>
      <c r="AG29">
        <f>'CH4 prod P and PI CO2 Inj'!AS29</f>
        <v>0</v>
      </c>
      <c r="AH29">
        <f>'CH4 prod P and PI CO2 Inj'!AV29</f>
        <v>0</v>
      </c>
    </row>
    <row r="30" spans="2:34" x14ac:dyDescent="0.45">
      <c r="B30">
        <v>26</v>
      </c>
      <c r="C30" s="1">
        <f>'CH4 prod P and PI CO2 Inj'!D30+'CH4 prod P and PI CO2 Inj'!E30</f>
        <v>229250</v>
      </c>
      <c r="D30" s="1">
        <f>'CH4 prod P and PI CO2 Inj'!G30+'CH4 prod P and PI CO2 Inj'!H30</f>
        <v>229250</v>
      </c>
      <c r="E30" s="1">
        <f>'CH4 prod P and PI CO2 Inj'!J30+'CH4 prod P and PI CO2 Inj'!K30</f>
        <v>229250</v>
      </c>
      <c r="F30" s="1">
        <f>'CH4 prod P and PI CO2 Inj'!M30+'CH4 prod P and PI CO2 Inj'!N30</f>
        <v>229250</v>
      </c>
      <c r="G30" s="1">
        <f>'CH4 prod P and PI CO2 Inj'!P30+'CH4 prod P and PI CO2 Inj'!Q30</f>
        <v>229250</v>
      </c>
      <c r="H30" s="1">
        <f>'CH4 prod P and PI CO2 Inj'!S30+'CH4 prod P and PI CO2 Inj'!T30</f>
        <v>229250</v>
      </c>
      <c r="I30" s="1">
        <f>'CH4 prod P and PI CO2 Inj'!V30+'CH4 prod P and PI CO2 Inj'!W30</f>
        <v>229250</v>
      </c>
      <c r="J30" s="1">
        <f>'CH4 prod P and PI CO2 Inj'!Y30+'CH4 prod P and PI CO2 Inj'!Z30</f>
        <v>229250</v>
      </c>
      <c r="K30" s="1">
        <f>'CH4 prod P and PI CO2 Inj'!AB30+'CH4 prod P and PI CO2 Inj'!AC30</f>
        <v>229250</v>
      </c>
      <c r="L30" s="1">
        <f>'CH4 prod P and PI CO2 Inj'!AE30+'CH4 prod P and PI CO2 Inj'!AF30</f>
        <v>229250</v>
      </c>
      <c r="M30" s="1">
        <f>'CH4 prod P and PI CO2 Inj'!AH30+'CH4 prod P and PI CO2 Inj'!AI30</f>
        <v>229250</v>
      </c>
      <c r="N30" s="1">
        <f>'CH4 prod P and PI CO2 Inj'!AK30+'CH4 prod P and PI CO2 Inj'!AL30</f>
        <v>229250</v>
      </c>
      <c r="O30" s="1">
        <f>'CH4 prod P and PI CO2 Inj'!AN30+'CH4 prod P and PI CO2 Inj'!AO30</f>
        <v>229250</v>
      </c>
      <c r="P30" s="1">
        <f>'CH4 prod P and PI CO2 Inj'!AQ30+'CH4 prod P and PI CO2 Inj'!AR30</f>
        <v>229250</v>
      </c>
      <c r="Q30" s="1">
        <f>'CH4 prod P and PI CO2 Inj'!AT30+'CH4 prod P and PI CO2 Inj'!AU30</f>
        <v>229250</v>
      </c>
      <c r="R30" s="1"/>
      <c r="T30">
        <f>'CH4 prod P and PI CO2 Inj'!F30</f>
        <v>0</v>
      </c>
      <c r="U30">
        <f>'CH4 prod P and PI CO2 Inj'!I30</f>
        <v>0</v>
      </c>
      <c r="V30">
        <f>'CH4 prod P and PI CO2 Inj'!L30</f>
        <v>0</v>
      </c>
      <c r="W30">
        <f>'CH4 prod P and PI CO2 Inj'!O30</f>
        <v>0</v>
      </c>
      <c r="X30">
        <f>'CH4 prod P and PI CO2 Inj'!R30</f>
        <v>0</v>
      </c>
      <c r="Y30">
        <f>'CH4 prod P and PI CO2 Inj'!U30</f>
        <v>0</v>
      </c>
      <c r="Z30">
        <f>'CH4 prod P and PI CO2 Inj'!X30</f>
        <v>0</v>
      </c>
      <c r="AA30">
        <f>'CH4 prod P and PI CO2 Inj'!AA30</f>
        <v>0</v>
      </c>
      <c r="AB30">
        <f>'CH4 prod P and PI CO2 Inj'!AD30</f>
        <v>0</v>
      </c>
      <c r="AC30">
        <f>'CH4 prod P and PI CO2 Inj'!AG30</f>
        <v>0</v>
      </c>
      <c r="AD30">
        <f>'CH4 prod P and PI CO2 Inj'!AJ30</f>
        <v>0</v>
      </c>
      <c r="AE30">
        <f>'CH4 prod P and PI CO2 Inj'!AM30</f>
        <v>0</v>
      </c>
      <c r="AF30">
        <f>'CH4 prod P and PI CO2 Inj'!AP30</f>
        <v>0</v>
      </c>
      <c r="AG30">
        <f>'CH4 prod P and PI CO2 Inj'!AS30</f>
        <v>0</v>
      </c>
      <c r="AH30">
        <f>'CH4 prod P and PI CO2 Inj'!AV30</f>
        <v>0</v>
      </c>
    </row>
    <row r="31" spans="2:34" x14ac:dyDescent="0.45">
      <c r="B31">
        <v>27</v>
      </c>
      <c r="C31" s="1">
        <f>'CH4 prod P and PI CO2 Inj'!D31+'CH4 prod P and PI CO2 Inj'!E31</f>
        <v>220792</v>
      </c>
      <c r="D31" s="1">
        <f>'CH4 prod P and PI CO2 Inj'!G31+'CH4 prod P and PI CO2 Inj'!H31</f>
        <v>220792</v>
      </c>
      <c r="E31" s="1">
        <f>'CH4 prod P and PI CO2 Inj'!J31+'CH4 prod P and PI CO2 Inj'!K31</f>
        <v>220792</v>
      </c>
      <c r="F31" s="1">
        <f>'CH4 prod P and PI CO2 Inj'!M31+'CH4 prod P and PI CO2 Inj'!N31</f>
        <v>220792</v>
      </c>
      <c r="G31" s="1">
        <f>'CH4 prod P and PI CO2 Inj'!P31+'CH4 prod P and PI CO2 Inj'!Q31</f>
        <v>220792</v>
      </c>
      <c r="H31" s="1">
        <f>'CH4 prod P and PI CO2 Inj'!S31+'CH4 prod P and PI CO2 Inj'!T31</f>
        <v>220792</v>
      </c>
      <c r="I31" s="1">
        <f>'CH4 prod P and PI CO2 Inj'!V31+'CH4 prod P and PI CO2 Inj'!W31</f>
        <v>220792</v>
      </c>
      <c r="J31" s="1">
        <f>'CH4 prod P and PI CO2 Inj'!Y31+'CH4 prod P and PI CO2 Inj'!Z31</f>
        <v>220792</v>
      </c>
      <c r="K31" s="1">
        <f>'CH4 prod P and PI CO2 Inj'!AB31+'CH4 prod P and PI CO2 Inj'!AC31</f>
        <v>220792</v>
      </c>
      <c r="L31" s="1">
        <f>'CH4 prod P and PI CO2 Inj'!AE31+'CH4 prod P and PI CO2 Inj'!AF31</f>
        <v>220792</v>
      </c>
      <c r="M31" s="1">
        <f>'CH4 prod P and PI CO2 Inj'!AH31+'CH4 prod P and PI CO2 Inj'!AI31</f>
        <v>220792</v>
      </c>
      <c r="N31" s="1">
        <f>'CH4 prod P and PI CO2 Inj'!AK31+'CH4 prod P and PI CO2 Inj'!AL31</f>
        <v>220792</v>
      </c>
      <c r="O31" s="1">
        <f>'CH4 prod P and PI CO2 Inj'!AN31+'CH4 prod P and PI CO2 Inj'!AO31</f>
        <v>220792</v>
      </c>
      <c r="P31" s="1">
        <f>'CH4 prod P and PI CO2 Inj'!AQ31+'CH4 prod P and PI CO2 Inj'!AR31</f>
        <v>220792</v>
      </c>
      <c r="Q31" s="1">
        <f>'CH4 prod P and PI CO2 Inj'!AT31+'CH4 prod P and PI CO2 Inj'!AU31</f>
        <v>220792</v>
      </c>
      <c r="R31" s="1"/>
      <c r="T31">
        <f>'CH4 prod P and PI CO2 Inj'!F31</f>
        <v>0</v>
      </c>
      <c r="U31">
        <f>'CH4 prod P and PI CO2 Inj'!I31</f>
        <v>0</v>
      </c>
      <c r="V31">
        <f>'CH4 prod P and PI CO2 Inj'!L31</f>
        <v>0</v>
      </c>
      <c r="W31">
        <f>'CH4 prod P and PI CO2 Inj'!O31</f>
        <v>0</v>
      </c>
      <c r="X31">
        <f>'CH4 prod P and PI CO2 Inj'!R31</f>
        <v>0</v>
      </c>
      <c r="Y31">
        <f>'CH4 prod P and PI CO2 Inj'!U31</f>
        <v>0</v>
      </c>
      <c r="Z31">
        <f>'CH4 prod P and PI CO2 Inj'!X31</f>
        <v>0</v>
      </c>
      <c r="AA31">
        <f>'CH4 prod P and PI CO2 Inj'!AA31</f>
        <v>0</v>
      </c>
      <c r="AB31">
        <f>'CH4 prod P and PI CO2 Inj'!AD31</f>
        <v>0</v>
      </c>
      <c r="AC31">
        <f>'CH4 prod P and PI CO2 Inj'!AG31</f>
        <v>0</v>
      </c>
      <c r="AD31">
        <f>'CH4 prod P and PI CO2 Inj'!AJ31</f>
        <v>0</v>
      </c>
      <c r="AE31">
        <f>'CH4 prod P and PI CO2 Inj'!AM31</f>
        <v>0</v>
      </c>
      <c r="AF31">
        <f>'CH4 prod P and PI CO2 Inj'!AP31</f>
        <v>0</v>
      </c>
      <c r="AG31">
        <f>'CH4 prod P and PI CO2 Inj'!AS31</f>
        <v>0</v>
      </c>
      <c r="AH31">
        <f>'CH4 prod P and PI CO2 Inj'!AV31</f>
        <v>0</v>
      </c>
    </row>
    <row r="32" spans="2:34" x14ac:dyDescent="0.45">
      <c r="B32">
        <v>28</v>
      </c>
      <c r="C32" s="1">
        <f>'CH4 prod P and PI CO2 Inj'!D32+'CH4 prod P and PI CO2 Inj'!E32</f>
        <v>220027</v>
      </c>
      <c r="D32" s="1">
        <f>'CH4 prod P and PI CO2 Inj'!G32+'CH4 prod P and PI CO2 Inj'!H32</f>
        <v>220027</v>
      </c>
      <c r="E32" s="1">
        <f>'CH4 prod P and PI CO2 Inj'!J32+'CH4 prod P and PI CO2 Inj'!K32</f>
        <v>220027</v>
      </c>
      <c r="F32" s="1">
        <f>'CH4 prod P and PI CO2 Inj'!M32+'CH4 prod P and PI CO2 Inj'!N32</f>
        <v>220027</v>
      </c>
      <c r="G32" s="1">
        <f>'CH4 prod P and PI CO2 Inj'!P32+'CH4 prod P and PI CO2 Inj'!Q32</f>
        <v>220027</v>
      </c>
      <c r="H32" s="1">
        <f>'CH4 prod P and PI CO2 Inj'!S32+'CH4 prod P and PI CO2 Inj'!T32</f>
        <v>220027</v>
      </c>
      <c r="I32" s="1">
        <f>'CH4 prod P and PI CO2 Inj'!V32+'CH4 prod P and PI CO2 Inj'!W32</f>
        <v>220027</v>
      </c>
      <c r="J32" s="1">
        <f>'CH4 prod P and PI CO2 Inj'!Y32+'CH4 prod P and PI CO2 Inj'!Z32</f>
        <v>220027</v>
      </c>
      <c r="K32" s="1">
        <f>'CH4 prod P and PI CO2 Inj'!AB32+'CH4 prod P and PI CO2 Inj'!AC32</f>
        <v>220027</v>
      </c>
      <c r="L32" s="1">
        <f>'CH4 prod P and PI CO2 Inj'!AE32+'CH4 prod P and PI CO2 Inj'!AF32</f>
        <v>220027</v>
      </c>
      <c r="M32" s="1">
        <f>'CH4 prod P and PI CO2 Inj'!AH32+'CH4 prod P and PI CO2 Inj'!AI32</f>
        <v>220027</v>
      </c>
      <c r="N32" s="1">
        <f>'CH4 prod P and PI CO2 Inj'!AK32+'CH4 prod P and PI CO2 Inj'!AL32</f>
        <v>220027</v>
      </c>
      <c r="O32" s="1">
        <f>'CH4 prod P and PI CO2 Inj'!AN32+'CH4 prod P and PI CO2 Inj'!AO32</f>
        <v>220027</v>
      </c>
      <c r="P32" s="1">
        <f>'CH4 prod P and PI CO2 Inj'!AQ32+'CH4 prod P and PI CO2 Inj'!AR32</f>
        <v>220027</v>
      </c>
      <c r="Q32" s="1">
        <f>'CH4 prod P and PI CO2 Inj'!AT32+'CH4 prod P and PI CO2 Inj'!AU32</f>
        <v>220027</v>
      </c>
      <c r="R32" s="1"/>
      <c r="T32">
        <f>'CH4 prod P and PI CO2 Inj'!F32</f>
        <v>0</v>
      </c>
      <c r="U32">
        <f>'CH4 prod P and PI CO2 Inj'!I32</f>
        <v>0</v>
      </c>
      <c r="V32">
        <f>'CH4 prod P and PI CO2 Inj'!L32</f>
        <v>0</v>
      </c>
      <c r="W32">
        <f>'CH4 prod P and PI CO2 Inj'!O32</f>
        <v>0</v>
      </c>
      <c r="X32">
        <f>'CH4 prod P and PI CO2 Inj'!R32</f>
        <v>0</v>
      </c>
      <c r="Y32">
        <f>'CH4 prod P and PI CO2 Inj'!U32</f>
        <v>0</v>
      </c>
      <c r="Z32">
        <f>'CH4 prod P and PI CO2 Inj'!X32</f>
        <v>0</v>
      </c>
      <c r="AA32">
        <f>'CH4 prod P and PI CO2 Inj'!AA32</f>
        <v>0</v>
      </c>
      <c r="AB32">
        <f>'CH4 prod P and PI CO2 Inj'!AD32</f>
        <v>0</v>
      </c>
      <c r="AC32">
        <f>'CH4 prod P and PI CO2 Inj'!AG32</f>
        <v>0</v>
      </c>
      <c r="AD32">
        <f>'CH4 prod P and PI CO2 Inj'!AJ32</f>
        <v>0</v>
      </c>
      <c r="AE32">
        <f>'CH4 prod P and PI CO2 Inj'!AM32</f>
        <v>0</v>
      </c>
      <c r="AF32">
        <f>'CH4 prod P and PI CO2 Inj'!AP32</f>
        <v>0</v>
      </c>
      <c r="AG32">
        <f>'CH4 prod P and PI CO2 Inj'!AS32</f>
        <v>0</v>
      </c>
      <c r="AH32">
        <f>'CH4 prod P and PI CO2 Inj'!AV32</f>
        <v>0</v>
      </c>
    </row>
    <row r="33" spans="2:34" x14ac:dyDescent="0.45">
      <c r="B33">
        <v>29</v>
      </c>
      <c r="C33" s="1">
        <f>'CH4 prod P and PI CO2 Inj'!D33+'CH4 prod P and PI CO2 Inj'!E33</f>
        <v>212532</v>
      </c>
      <c r="D33" s="1">
        <f>'CH4 prod P and PI CO2 Inj'!G33+'CH4 prod P and PI CO2 Inj'!H33</f>
        <v>212532</v>
      </c>
      <c r="E33" s="1">
        <f>'CH4 prod P and PI CO2 Inj'!J33+'CH4 prod P and PI CO2 Inj'!K33</f>
        <v>212532</v>
      </c>
      <c r="F33" s="1">
        <f>'CH4 prod P and PI CO2 Inj'!M33+'CH4 prod P and PI CO2 Inj'!N33</f>
        <v>212532</v>
      </c>
      <c r="G33" s="1">
        <f>'CH4 prod P and PI CO2 Inj'!P33+'CH4 prod P and PI CO2 Inj'!Q33</f>
        <v>212532</v>
      </c>
      <c r="H33" s="1">
        <f>'CH4 prod P and PI CO2 Inj'!S33+'CH4 prod P and PI CO2 Inj'!T33</f>
        <v>212532</v>
      </c>
      <c r="I33" s="1">
        <f>'CH4 prod P and PI CO2 Inj'!V33+'CH4 prod P and PI CO2 Inj'!W33</f>
        <v>212532</v>
      </c>
      <c r="J33" s="1">
        <f>'CH4 prod P and PI CO2 Inj'!Y33+'CH4 prod P and PI CO2 Inj'!Z33</f>
        <v>212532</v>
      </c>
      <c r="K33" s="1">
        <f>'CH4 prod P and PI CO2 Inj'!AB33+'CH4 prod P and PI CO2 Inj'!AC33</f>
        <v>212532</v>
      </c>
      <c r="L33" s="1">
        <f>'CH4 prod P and PI CO2 Inj'!AE33+'CH4 prod P and PI CO2 Inj'!AF33</f>
        <v>212532</v>
      </c>
      <c r="M33" s="1">
        <f>'CH4 prod P and PI CO2 Inj'!AH33+'CH4 prod P and PI CO2 Inj'!AI33</f>
        <v>212532</v>
      </c>
      <c r="N33" s="1">
        <f>'CH4 prod P and PI CO2 Inj'!AK33+'CH4 prod P and PI CO2 Inj'!AL33</f>
        <v>212532</v>
      </c>
      <c r="O33" s="1">
        <f>'CH4 prod P and PI CO2 Inj'!AN33+'CH4 prod P and PI CO2 Inj'!AO33</f>
        <v>212532</v>
      </c>
      <c r="P33" s="1">
        <f>'CH4 prod P and PI CO2 Inj'!AQ33+'CH4 prod P and PI CO2 Inj'!AR33</f>
        <v>212532</v>
      </c>
      <c r="Q33" s="1">
        <f>'CH4 prod P and PI CO2 Inj'!AT33+'CH4 prod P and PI CO2 Inj'!AU33</f>
        <v>212532</v>
      </c>
      <c r="R33" s="1"/>
      <c r="T33">
        <f>'CH4 prod P and PI CO2 Inj'!F33</f>
        <v>0</v>
      </c>
      <c r="U33">
        <f>'CH4 prod P and PI CO2 Inj'!I33</f>
        <v>0</v>
      </c>
      <c r="V33">
        <f>'CH4 prod P and PI CO2 Inj'!L33</f>
        <v>0</v>
      </c>
      <c r="W33">
        <f>'CH4 prod P and PI CO2 Inj'!O33</f>
        <v>0</v>
      </c>
      <c r="X33">
        <f>'CH4 prod P and PI CO2 Inj'!R33</f>
        <v>0</v>
      </c>
      <c r="Y33">
        <f>'CH4 prod P and PI CO2 Inj'!U33</f>
        <v>0</v>
      </c>
      <c r="Z33">
        <f>'CH4 prod P and PI CO2 Inj'!X33</f>
        <v>0</v>
      </c>
      <c r="AA33">
        <f>'CH4 prod P and PI CO2 Inj'!AA33</f>
        <v>0</v>
      </c>
      <c r="AB33">
        <f>'CH4 prod P and PI CO2 Inj'!AD33</f>
        <v>0</v>
      </c>
      <c r="AC33">
        <f>'CH4 prod P and PI CO2 Inj'!AG33</f>
        <v>0</v>
      </c>
      <c r="AD33">
        <f>'CH4 prod P and PI CO2 Inj'!AJ33</f>
        <v>0</v>
      </c>
      <c r="AE33">
        <f>'CH4 prod P and PI CO2 Inj'!AM33</f>
        <v>0</v>
      </c>
      <c r="AF33">
        <f>'CH4 prod P and PI CO2 Inj'!AP33</f>
        <v>0</v>
      </c>
      <c r="AG33">
        <f>'CH4 prod P and PI CO2 Inj'!AS33</f>
        <v>0</v>
      </c>
      <c r="AH33">
        <f>'CH4 prod P and PI CO2 Inj'!AV33</f>
        <v>0</v>
      </c>
    </row>
    <row r="34" spans="2:34" x14ac:dyDescent="0.45">
      <c r="B34">
        <v>30</v>
      </c>
      <c r="C34" s="1">
        <f>'CH4 prod P and PI CO2 Inj'!D34+'CH4 prod P and PI CO2 Inj'!E34</f>
        <v>205655</v>
      </c>
      <c r="D34" s="1">
        <f>'CH4 prod P and PI CO2 Inj'!G34+'CH4 prod P and PI CO2 Inj'!H34</f>
        <v>205655</v>
      </c>
      <c r="E34" s="1">
        <f>'CH4 prod P and PI CO2 Inj'!J34+'CH4 prod P and PI CO2 Inj'!K34</f>
        <v>205655</v>
      </c>
      <c r="F34" s="1">
        <f>'CH4 prod P and PI CO2 Inj'!M34+'CH4 prod P and PI CO2 Inj'!N34</f>
        <v>205655</v>
      </c>
      <c r="G34" s="1">
        <f>'CH4 prod P and PI CO2 Inj'!P34+'CH4 prod P and PI CO2 Inj'!Q34</f>
        <v>205655</v>
      </c>
      <c r="H34" s="1">
        <f>'CH4 prod P and PI CO2 Inj'!S34+'CH4 prod P and PI CO2 Inj'!T34</f>
        <v>205655</v>
      </c>
      <c r="I34" s="1">
        <f>'CH4 prod P and PI CO2 Inj'!V34+'CH4 prod P and PI CO2 Inj'!W34</f>
        <v>205655</v>
      </c>
      <c r="J34" s="1">
        <f>'CH4 prod P and PI CO2 Inj'!Y34+'CH4 prod P and PI CO2 Inj'!Z34</f>
        <v>205655</v>
      </c>
      <c r="K34" s="1">
        <f>'CH4 prod P and PI CO2 Inj'!AB34+'CH4 prod P and PI CO2 Inj'!AC34</f>
        <v>205655</v>
      </c>
      <c r="L34" s="1">
        <f>'CH4 prod P and PI CO2 Inj'!AE34+'CH4 prod P and PI CO2 Inj'!AF34</f>
        <v>205655</v>
      </c>
      <c r="M34" s="1">
        <f>'CH4 prod P and PI CO2 Inj'!AH34+'CH4 prod P and PI CO2 Inj'!AI34</f>
        <v>205655</v>
      </c>
      <c r="N34" s="1">
        <f>'CH4 prod P and PI CO2 Inj'!AK34+'CH4 prod P and PI CO2 Inj'!AL34</f>
        <v>205655</v>
      </c>
      <c r="O34" s="1">
        <f>'CH4 prod P and PI CO2 Inj'!AN34+'CH4 prod P and PI CO2 Inj'!AO34</f>
        <v>205655</v>
      </c>
      <c r="P34" s="1">
        <f>'CH4 prod P and PI CO2 Inj'!AQ34+'CH4 prod P and PI CO2 Inj'!AR34</f>
        <v>205655</v>
      </c>
      <c r="Q34" s="1">
        <f>'CH4 prod P and PI CO2 Inj'!AT34+'CH4 prod P and PI CO2 Inj'!AU34</f>
        <v>205655</v>
      </c>
      <c r="R34" s="1"/>
      <c r="T34">
        <f>'CH4 prod P and PI CO2 Inj'!F34</f>
        <v>0</v>
      </c>
      <c r="U34">
        <f>'CH4 prod P and PI CO2 Inj'!I34</f>
        <v>0</v>
      </c>
      <c r="V34">
        <f>'CH4 prod P and PI CO2 Inj'!L34</f>
        <v>0</v>
      </c>
      <c r="W34">
        <f>'CH4 prod P and PI CO2 Inj'!O34</f>
        <v>0</v>
      </c>
      <c r="X34">
        <f>'CH4 prod P and PI CO2 Inj'!R34</f>
        <v>0</v>
      </c>
      <c r="Y34">
        <f>'CH4 prod P and PI CO2 Inj'!U34</f>
        <v>0</v>
      </c>
      <c r="Z34">
        <f>'CH4 prod P and PI CO2 Inj'!X34</f>
        <v>0</v>
      </c>
      <c r="AA34">
        <f>'CH4 prod P and PI CO2 Inj'!AA34</f>
        <v>0</v>
      </c>
      <c r="AB34">
        <f>'CH4 prod P and PI CO2 Inj'!AD34</f>
        <v>0</v>
      </c>
      <c r="AC34">
        <f>'CH4 prod P and PI CO2 Inj'!AG34</f>
        <v>0</v>
      </c>
      <c r="AD34">
        <f>'CH4 prod P and PI CO2 Inj'!AJ34</f>
        <v>0</v>
      </c>
      <c r="AE34">
        <f>'CH4 prod P and PI CO2 Inj'!AM34</f>
        <v>0</v>
      </c>
      <c r="AF34">
        <f>'CH4 prod P and PI CO2 Inj'!AP34</f>
        <v>0</v>
      </c>
      <c r="AG34">
        <f>'CH4 prod P and PI CO2 Inj'!AS34</f>
        <v>0</v>
      </c>
      <c r="AH34">
        <f>'CH4 prod P and PI CO2 Inj'!AV34</f>
        <v>0</v>
      </c>
    </row>
    <row r="35" spans="2:34" x14ac:dyDescent="0.45">
      <c r="B35">
        <v>31</v>
      </c>
      <c r="C35" s="1">
        <f>'CH4 prod P and PI CO2 Inj'!D35+'CH4 prod P and PI CO2 Inj'!E35</f>
        <v>199317</v>
      </c>
      <c r="D35" s="1">
        <f>'CH4 prod P and PI CO2 Inj'!G35+'CH4 prod P and PI CO2 Inj'!H35</f>
        <v>199317</v>
      </c>
      <c r="E35" s="1">
        <f>'CH4 prod P and PI CO2 Inj'!J35+'CH4 prod P and PI CO2 Inj'!K35</f>
        <v>199317</v>
      </c>
      <c r="F35" s="1">
        <f>'CH4 prod P and PI CO2 Inj'!M35+'CH4 prod P and PI CO2 Inj'!N35</f>
        <v>199317</v>
      </c>
      <c r="G35" s="1">
        <f>'CH4 prod P and PI CO2 Inj'!P35+'CH4 prod P and PI CO2 Inj'!Q35</f>
        <v>199317</v>
      </c>
      <c r="H35" s="1">
        <f>'CH4 prod P and PI CO2 Inj'!S35+'CH4 prod P and PI CO2 Inj'!T35</f>
        <v>199317</v>
      </c>
      <c r="I35" s="1">
        <f>'CH4 prod P and PI CO2 Inj'!V35+'CH4 prod P and PI CO2 Inj'!W35</f>
        <v>199317</v>
      </c>
      <c r="J35" s="1">
        <f>'CH4 prod P and PI CO2 Inj'!Y35+'CH4 prod P and PI CO2 Inj'!Z35</f>
        <v>199317</v>
      </c>
      <c r="K35" s="1">
        <f>'CH4 prod P and PI CO2 Inj'!AB35+'CH4 prod P and PI CO2 Inj'!AC35</f>
        <v>199317</v>
      </c>
      <c r="L35" s="1">
        <f>'CH4 prod P and PI CO2 Inj'!AE35+'CH4 prod P and PI CO2 Inj'!AF35</f>
        <v>199317</v>
      </c>
      <c r="M35" s="1">
        <f>'CH4 prod P and PI CO2 Inj'!AH35+'CH4 prod P and PI CO2 Inj'!AI35</f>
        <v>199317</v>
      </c>
      <c r="N35" s="1">
        <f>'CH4 prod P and PI CO2 Inj'!AK35+'CH4 prod P and PI CO2 Inj'!AL35</f>
        <v>199317</v>
      </c>
      <c r="O35" s="1">
        <f>'CH4 prod P and PI CO2 Inj'!AN35+'CH4 prod P and PI CO2 Inj'!AO35</f>
        <v>199317</v>
      </c>
      <c r="P35" s="1">
        <f>'CH4 prod P and PI CO2 Inj'!AQ35+'CH4 prod P and PI CO2 Inj'!AR35</f>
        <v>199317</v>
      </c>
      <c r="Q35" s="1">
        <f>'CH4 prod P and PI CO2 Inj'!AT35+'CH4 prod P and PI CO2 Inj'!AU35</f>
        <v>199317</v>
      </c>
      <c r="R35" s="1"/>
      <c r="T35">
        <f>'CH4 prod P and PI CO2 Inj'!F35</f>
        <v>0</v>
      </c>
      <c r="U35">
        <f>'CH4 prod P and PI CO2 Inj'!I35</f>
        <v>0</v>
      </c>
      <c r="V35">
        <f>'CH4 prod P and PI CO2 Inj'!L35</f>
        <v>0</v>
      </c>
      <c r="W35">
        <f>'CH4 prod P and PI CO2 Inj'!O35</f>
        <v>0</v>
      </c>
      <c r="X35">
        <f>'CH4 prod P and PI CO2 Inj'!R35</f>
        <v>0</v>
      </c>
      <c r="Y35">
        <f>'CH4 prod P and PI CO2 Inj'!U35</f>
        <v>0</v>
      </c>
      <c r="Z35">
        <f>'CH4 prod P and PI CO2 Inj'!X35</f>
        <v>0</v>
      </c>
      <c r="AA35">
        <f>'CH4 prod P and PI CO2 Inj'!AA35</f>
        <v>0</v>
      </c>
      <c r="AB35">
        <f>'CH4 prod P and PI CO2 Inj'!AD35</f>
        <v>0</v>
      </c>
      <c r="AC35">
        <f>'CH4 prod P and PI CO2 Inj'!AG35</f>
        <v>0</v>
      </c>
      <c r="AD35">
        <f>'CH4 prod P and PI CO2 Inj'!AJ35</f>
        <v>0</v>
      </c>
      <c r="AE35">
        <f>'CH4 prod P and PI CO2 Inj'!AM35</f>
        <v>0</v>
      </c>
      <c r="AF35">
        <f>'CH4 prod P and PI CO2 Inj'!AP35</f>
        <v>0</v>
      </c>
      <c r="AG35">
        <f>'CH4 prod P and PI CO2 Inj'!AS35</f>
        <v>0</v>
      </c>
      <c r="AH35">
        <f>'CH4 prod P and PI CO2 Inj'!AV35</f>
        <v>0</v>
      </c>
    </row>
    <row r="36" spans="2:34" x14ac:dyDescent="0.45">
      <c r="B36">
        <v>32</v>
      </c>
      <c r="C36" s="1">
        <f>'CH4 prod P and PI CO2 Inj'!D36+'CH4 prod P and PI CO2 Inj'!E36</f>
        <v>193426</v>
      </c>
      <c r="D36" s="1">
        <f>'CH4 prod P and PI CO2 Inj'!G36+'CH4 prod P and PI CO2 Inj'!H36</f>
        <v>193426</v>
      </c>
      <c r="E36" s="1">
        <f>'CH4 prod P and PI CO2 Inj'!J36+'CH4 prod P and PI CO2 Inj'!K36</f>
        <v>193426</v>
      </c>
      <c r="F36" s="1">
        <f>'CH4 prod P and PI CO2 Inj'!M36+'CH4 prod P and PI CO2 Inj'!N36</f>
        <v>193426</v>
      </c>
      <c r="G36" s="1">
        <f>'CH4 prod P and PI CO2 Inj'!P36+'CH4 prod P and PI CO2 Inj'!Q36</f>
        <v>193426</v>
      </c>
      <c r="H36" s="1">
        <f>'CH4 prod P and PI CO2 Inj'!S36+'CH4 prod P and PI CO2 Inj'!T36</f>
        <v>193426</v>
      </c>
      <c r="I36" s="1">
        <f>'CH4 prod P and PI CO2 Inj'!V36+'CH4 prod P and PI CO2 Inj'!W36</f>
        <v>193426</v>
      </c>
      <c r="J36" s="1">
        <f>'CH4 prod P and PI CO2 Inj'!Y36+'CH4 prod P and PI CO2 Inj'!Z36</f>
        <v>193426</v>
      </c>
      <c r="K36" s="1">
        <f>'CH4 prod P and PI CO2 Inj'!AB36+'CH4 prod P and PI CO2 Inj'!AC36</f>
        <v>193426</v>
      </c>
      <c r="L36" s="1">
        <f>'CH4 prod P and PI CO2 Inj'!AE36+'CH4 prod P and PI CO2 Inj'!AF36</f>
        <v>193426</v>
      </c>
      <c r="M36" s="1">
        <f>'CH4 prod P and PI CO2 Inj'!AH36+'CH4 prod P and PI CO2 Inj'!AI36</f>
        <v>193426</v>
      </c>
      <c r="N36" s="1">
        <f>'CH4 prod P and PI CO2 Inj'!AK36+'CH4 prod P and PI CO2 Inj'!AL36</f>
        <v>193426</v>
      </c>
      <c r="O36" s="1">
        <f>'CH4 prod P and PI CO2 Inj'!AN36+'CH4 prod P and PI CO2 Inj'!AO36</f>
        <v>193426</v>
      </c>
      <c r="P36" s="1">
        <f>'CH4 prod P and PI CO2 Inj'!AQ36+'CH4 prod P and PI CO2 Inj'!AR36</f>
        <v>193426</v>
      </c>
      <c r="Q36" s="1">
        <f>'CH4 prod P and PI CO2 Inj'!AT36+'CH4 prod P and PI CO2 Inj'!AU36</f>
        <v>193426</v>
      </c>
      <c r="R36" s="1"/>
      <c r="T36">
        <f>'CH4 prod P and PI CO2 Inj'!F36</f>
        <v>0</v>
      </c>
      <c r="U36">
        <f>'CH4 prod P and PI CO2 Inj'!I36</f>
        <v>0</v>
      </c>
      <c r="V36">
        <f>'CH4 prod P and PI CO2 Inj'!L36</f>
        <v>0</v>
      </c>
      <c r="W36">
        <f>'CH4 prod P and PI CO2 Inj'!O36</f>
        <v>0</v>
      </c>
      <c r="X36">
        <f>'CH4 prod P and PI CO2 Inj'!R36</f>
        <v>0</v>
      </c>
      <c r="Y36">
        <f>'CH4 prod P and PI CO2 Inj'!U36</f>
        <v>0</v>
      </c>
      <c r="Z36">
        <f>'CH4 prod P and PI CO2 Inj'!X36</f>
        <v>0</v>
      </c>
      <c r="AA36">
        <f>'CH4 prod P and PI CO2 Inj'!AA36</f>
        <v>0</v>
      </c>
      <c r="AB36">
        <f>'CH4 prod P and PI CO2 Inj'!AD36</f>
        <v>0</v>
      </c>
      <c r="AC36">
        <f>'CH4 prod P and PI CO2 Inj'!AG36</f>
        <v>0</v>
      </c>
      <c r="AD36">
        <f>'CH4 prod P and PI CO2 Inj'!AJ36</f>
        <v>0</v>
      </c>
      <c r="AE36">
        <f>'CH4 prod P and PI CO2 Inj'!AM36</f>
        <v>0</v>
      </c>
      <c r="AF36">
        <f>'CH4 prod P and PI CO2 Inj'!AP36</f>
        <v>0</v>
      </c>
      <c r="AG36">
        <f>'CH4 prod P and PI CO2 Inj'!AS36</f>
        <v>0</v>
      </c>
      <c r="AH36">
        <f>'CH4 prod P and PI CO2 Inj'!AV36</f>
        <v>0</v>
      </c>
    </row>
    <row r="37" spans="2:34" x14ac:dyDescent="0.45">
      <c r="B37">
        <v>33</v>
      </c>
      <c r="C37" s="1">
        <f>'CH4 prod P and PI CO2 Inj'!D37+'CH4 prod P and PI CO2 Inj'!E37</f>
        <v>193872</v>
      </c>
      <c r="D37" s="1">
        <f>'CH4 prod P and PI CO2 Inj'!G37+'CH4 prod P and PI CO2 Inj'!H37</f>
        <v>193872</v>
      </c>
      <c r="E37" s="1">
        <f>'CH4 prod P and PI CO2 Inj'!J37+'CH4 prod P and PI CO2 Inj'!K37</f>
        <v>193872</v>
      </c>
      <c r="F37" s="1">
        <f>'CH4 prod P and PI CO2 Inj'!M37+'CH4 prod P and PI CO2 Inj'!N37</f>
        <v>193872</v>
      </c>
      <c r="G37" s="1">
        <f>'CH4 prod P and PI CO2 Inj'!P37+'CH4 prod P and PI CO2 Inj'!Q37</f>
        <v>193872</v>
      </c>
      <c r="H37" s="1">
        <f>'CH4 prod P and PI CO2 Inj'!S37+'CH4 prod P and PI CO2 Inj'!T37</f>
        <v>193872</v>
      </c>
      <c r="I37" s="1">
        <f>'CH4 prod P and PI CO2 Inj'!V37+'CH4 prod P and PI CO2 Inj'!W37</f>
        <v>193872</v>
      </c>
      <c r="J37" s="1">
        <f>'CH4 prod P and PI CO2 Inj'!Y37+'CH4 prod P and PI CO2 Inj'!Z37</f>
        <v>193872</v>
      </c>
      <c r="K37" s="1">
        <f>'CH4 prod P and PI CO2 Inj'!AB37+'CH4 prod P and PI CO2 Inj'!AC37</f>
        <v>193872</v>
      </c>
      <c r="L37" s="1">
        <f>'CH4 prod P and PI CO2 Inj'!AE37+'CH4 prod P and PI CO2 Inj'!AF37</f>
        <v>193872</v>
      </c>
      <c r="M37" s="1">
        <f>'CH4 prod P and PI CO2 Inj'!AH37+'CH4 prod P and PI CO2 Inj'!AI37</f>
        <v>193872</v>
      </c>
      <c r="N37" s="1">
        <f>'CH4 prod P and PI CO2 Inj'!AK37+'CH4 prod P and PI CO2 Inj'!AL37</f>
        <v>193872</v>
      </c>
      <c r="O37" s="1">
        <f>'CH4 prod P and PI CO2 Inj'!AN37+'CH4 prod P and PI CO2 Inj'!AO37</f>
        <v>193872</v>
      </c>
      <c r="P37" s="1">
        <f>'CH4 prod P and PI CO2 Inj'!AQ37+'CH4 prod P and PI CO2 Inj'!AR37</f>
        <v>193872</v>
      </c>
      <c r="Q37" s="1">
        <f>'CH4 prod P and PI CO2 Inj'!AT37+'CH4 prod P and PI CO2 Inj'!AU37</f>
        <v>193872</v>
      </c>
      <c r="R37" s="1"/>
      <c r="T37">
        <f>'CH4 prod P and PI CO2 Inj'!F37</f>
        <v>0</v>
      </c>
      <c r="U37">
        <f>'CH4 prod P and PI CO2 Inj'!I37</f>
        <v>0</v>
      </c>
      <c r="V37">
        <f>'CH4 prod P and PI CO2 Inj'!L37</f>
        <v>0</v>
      </c>
      <c r="W37">
        <f>'CH4 prod P and PI CO2 Inj'!O37</f>
        <v>0</v>
      </c>
      <c r="X37">
        <f>'CH4 prod P and PI CO2 Inj'!R37</f>
        <v>0</v>
      </c>
      <c r="Y37">
        <f>'CH4 prod P and PI CO2 Inj'!U37</f>
        <v>0</v>
      </c>
      <c r="Z37">
        <f>'CH4 prod P and PI CO2 Inj'!X37</f>
        <v>0</v>
      </c>
      <c r="AA37">
        <f>'CH4 prod P and PI CO2 Inj'!AA37</f>
        <v>0</v>
      </c>
      <c r="AB37">
        <f>'CH4 prod P and PI CO2 Inj'!AD37</f>
        <v>0</v>
      </c>
      <c r="AC37">
        <f>'CH4 prod P and PI CO2 Inj'!AG37</f>
        <v>0</v>
      </c>
      <c r="AD37">
        <f>'CH4 prod P and PI CO2 Inj'!AJ37</f>
        <v>0</v>
      </c>
      <c r="AE37">
        <f>'CH4 prod P and PI CO2 Inj'!AM37</f>
        <v>0</v>
      </c>
      <c r="AF37">
        <f>'CH4 prod P and PI CO2 Inj'!AP37</f>
        <v>0</v>
      </c>
      <c r="AG37">
        <f>'CH4 prod P and PI CO2 Inj'!AS37</f>
        <v>0</v>
      </c>
      <c r="AH37">
        <f>'CH4 prod P and PI CO2 Inj'!AV37</f>
        <v>0</v>
      </c>
    </row>
    <row r="38" spans="2:34" x14ac:dyDescent="0.45">
      <c r="B38">
        <v>34</v>
      </c>
      <c r="C38" s="1">
        <f>'CH4 prod P and PI CO2 Inj'!D38+'CH4 prod P and PI CO2 Inj'!E38</f>
        <v>188521</v>
      </c>
      <c r="D38" s="1">
        <f>'CH4 prod P and PI CO2 Inj'!G38+'CH4 prod P and PI CO2 Inj'!H38</f>
        <v>188521</v>
      </c>
      <c r="E38" s="1">
        <f>'CH4 prod P and PI CO2 Inj'!J38+'CH4 prod P and PI CO2 Inj'!K38</f>
        <v>188521</v>
      </c>
      <c r="F38" s="1">
        <f>'CH4 prod P and PI CO2 Inj'!M38+'CH4 prod P and PI CO2 Inj'!N38</f>
        <v>188521</v>
      </c>
      <c r="G38" s="1">
        <f>'CH4 prod P and PI CO2 Inj'!P38+'CH4 prod P and PI CO2 Inj'!Q38</f>
        <v>188521</v>
      </c>
      <c r="H38" s="1">
        <f>'CH4 prod P and PI CO2 Inj'!S38+'CH4 prod P and PI CO2 Inj'!T38</f>
        <v>188521</v>
      </c>
      <c r="I38" s="1">
        <f>'CH4 prod P and PI CO2 Inj'!V38+'CH4 prod P and PI CO2 Inj'!W38</f>
        <v>188521</v>
      </c>
      <c r="J38" s="1">
        <f>'CH4 prod P and PI CO2 Inj'!Y38+'CH4 prod P and PI CO2 Inj'!Z38</f>
        <v>188521</v>
      </c>
      <c r="K38" s="1">
        <f>'CH4 prod P and PI CO2 Inj'!AB38+'CH4 prod P and PI CO2 Inj'!AC38</f>
        <v>188521</v>
      </c>
      <c r="L38" s="1">
        <f>'CH4 prod P and PI CO2 Inj'!AE38+'CH4 prod P and PI CO2 Inj'!AF38</f>
        <v>188521</v>
      </c>
      <c r="M38" s="1">
        <f>'CH4 prod P and PI CO2 Inj'!AH38+'CH4 prod P and PI CO2 Inj'!AI38</f>
        <v>188521</v>
      </c>
      <c r="N38" s="1">
        <f>'CH4 prod P and PI CO2 Inj'!AK38+'CH4 prod P and PI CO2 Inj'!AL38</f>
        <v>188521</v>
      </c>
      <c r="O38" s="1">
        <f>'CH4 prod P and PI CO2 Inj'!AN38+'CH4 prod P and PI CO2 Inj'!AO38</f>
        <v>188521</v>
      </c>
      <c r="P38" s="1">
        <f>'CH4 prod P and PI CO2 Inj'!AQ38+'CH4 prod P and PI CO2 Inj'!AR38</f>
        <v>188521</v>
      </c>
      <c r="Q38" s="1">
        <f>'CH4 prod P and PI CO2 Inj'!AT38+'CH4 prod P and PI CO2 Inj'!AU38</f>
        <v>188521</v>
      </c>
      <c r="R38" s="1"/>
      <c r="T38">
        <f>'CH4 prod P and PI CO2 Inj'!F38</f>
        <v>0</v>
      </c>
      <c r="U38">
        <f>'CH4 prod P and PI CO2 Inj'!I38</f>
        <v>0</v>
      </c>
      <c r="V38">
        <f>'CH4 prod P and PI CO2 Inj'!L38</f>
        <v>0</v>
      </c>
      <c r="W38">
        <f>'CH4 prod P and PI CO2 Inj'!O38</f>
        <v>0</v>
      </c>
      <c r="X38">
        <f>'CH4 prod P and PI CO2 Inj'!R38</f>
        <v>0</v>
      </c>
      <c r="Y38">
        <f>'CH4 prod P and PI CO2 Inj'!U38</f>
        <v>0</v>
      </c>
      <c r="Z38">
        <f>'CH4 prod P and PI CO2 Inj'!X38</f>
        <v>0</v>
      </c>
      <c r="AA38">
        <f>'CH4 prod P and PI CO2 Inj'!AA38</f>
        <v>0</v>
      </c>
      <c r="AB38">
        <f>'CH4 prod P and PI CO2 Inj'!AD38</f>
        <v>0</v>
      </c>
      <c r="AC38">
        <f>'CH4 prod P and PI CO2 Inj'!AG38</f>
        <v>0</v>
      </c>
      <c r="AD38">
        <f>'CH4 prod P and PI CO2 Inj'!AJ38</f>
        <v>0</v>
      </c>
      <c r="AE38">
        <f>'CH4 prod P and PI CO2 Inj'!AM38</f>
        <v>0</v>
      </c>
      <c r="AF38">
        <f>'CH4 prod P and PI CO2 Inj'!AP38</f>
        <v>0</v>
      </c>
      <c r="AG38">
        <f>'CH4 prod P and PI CO2 Inj'!AS38</f>
        <v>0</v>
      </c>
      <c r="AH38">
        <f>'CH4 prod P and PI CO2 Inj'!AV38</f>
        <v>0</v>
      </c>
    </row>
    <row r="39" spans="2:34" x14ac:dyDescent="0.45">
      <c r="B39">
        <v>35</v>
      </c>
      <c r="C39" s="1">
        <f>'CH4 prod P and PI CO2 Inj'!D39+'CH4 prod P and PI CO2 Inj'!E39</f>
        <v>183498</v>
      </c>
      <c r="D39" s="1">
        <f>'CH4 prod P and PI CO2 Inj'!G39+'CH4 prod P and PI CO2 Inj'!H39</f>
        <v>183498</v>
      </c>
      <c r="E39" s="1">
        <f>'CH4 prod P and PI CO2 Inj'!J39+'CH4 prod P and PI CO2 Inj'!K39</f>
        <v>183498</v>
      </c>
      <c r="F39" s="1">
        <f>'CH4 prod P and PI CO2 Inj'!M39+'CH4 prod P and PI CO2 Inj'!N39</f>
        <v>183498</v>
      </c>
      <c r="G39" s="1">
        <f>'CH4 prod P and PI CO2 Inj'!P39+'CH4 prod P and PI CO2 Inj'!Q39</f>
        <v>183498</v>
      </c>
      <c r="H39" s="1">
        <f>'CH4 prod P and PI CO2 Inj'!S39+'CH4 prod P and PI CO2 Inj'!T39</f>
        <v>183498</v>
      </c>
      <c r="I39" s="1">
        <f>'CH4 prod P and PI CO2 Inj'!V39+'CH4 prod P and PI CO2 Inj'!W39</f>
        <v>183498</v>
      </c>
      <c r="J39" s="1">
        <f>'CH4 prod P and PI CO2 Inj'!Y39+'CH4 prod P and PI CO2 Inj'!Z39</f>
        <v>183498</v>
      </c>
      <c r="K39" s="1">
        <f>'CH4 prod P and PI CO2 Inj'!AB39+'CH4 prod P and PI CO2 Inj'!AC39</f>
        <v>183498</v>
      </c>
      <c r="L39" s="1">
        <f>'CH4 prod P and PI CO2 Inj'!AE39+'CH4 prod P and PI CO2 Inj'!AF39</f>
        <v>183498</v>
      </c>
      <c r="M39" s="1">
        <f>'CH4 prod P and PI CO2 Inj'!AH39+'CH4 prod P and PI CO2 Inj'!AI39</f>
        <v>183498</v>
      </c>
      <c r="N39" s="1">
        <f>'CH4 prod P and PI CO2 Inj'!AK39+'CH4 prod P and PI CO2 Inj'!AL39</f>
        <v>183498</v>
      </c>
      <c r="O39" s="1">
        <f>'CH4 prod P and PI CO2 Inj'!AN39+'CH4 prod P and PI CO2 Inj'!AO39</f>
        <v>183498</v>
      </c>
      <c r="P39" s="1">
        <f>'CH4 prod P and PI CO2 Inj'!AQ39+'CH4 prod P and PI CO2 Inj'!AR39</f>
        <v>183498</v>
      </c>
      <c r="Q39" s="1">
        <f>'CH4 prod P and PI CO2 Inj'!AT39+'CH4 prod P and PI CO2 Inj'!AU39</f>
        <v>183498</v>
      </c>
      <c r="R39" s="1"/>
      <c r="T39">
        <f>'CH4 prod P and PI CO2 Inj'!F39</f>
        <v>0</v>
      </c>
      <c r="U39">
        <f>'CH4 prod P and PI CO2 Inj'!I39</f>
        <v>0</v>
      </c>
      <c r="V39">
        <f>'CH4 prod P and PI CO2 Inj'!L39</f>
        <v>0</v>
      </c>
      <c r="W39">
        <f>'CH4 prod P and PI CO2 Inj'!O39</f>
        <v>0</v>
      </c>
      <c r="X39">
        <f>'CH4 prod P and PI CO2 Inj'!R39</f>
        <v>0</v>
      </c>
      <c r="Y39">
        <f>'CH4 prod P and PI CO2 Inj'!U39</f>
        <v>0</v>
      </c>
      <c r="Z39">
        <f>'CH4 prod P and PI CO2 Inj'!X39</f>
        <v>0</v>
      </c>
      <c r="AA39">
        <f>'CH4 prod P and PI CO2 Inj'!AA39</f>
        <v>0</v>
      </c>
      <c r="AB39">
        <f>'CH4 prod P and PI CO2 Inj'!AD39</f>
        <v>0</v>
      </c>
      <c r="AC39">
        <f>'CH4 prod P and PI CO2 Inj'!AG39</f>
        <v>0</v>
      </c>
      <c r="AD39">
        <f>'CH4 prod P and PI CO2 Inj'!AJ39</f>
        <v>0</v>
      </c>
      <c r="AE39">
        <f>'CH4 prod P and PI CO2 Inj'!AM39</f>
        <v>0</v>
      </c>
      <c r="AF39">
        <f>'CH4 prod P and PI CO2 Inj'!AP39</f>
        <v>0</v>
      </c>
      <c r="AG39">
        <f>'CH4 prod P and PI CO2 Inj'!AS39</f>
        <v>0</v>
      </c>
      <c r="AH39">
        <f>'CH4 prod P and PI CO2 Inj'!AV39</f>
        <v>0</v>
      </c>
    </row>
    <row r="40" spans="2:34" x14ac:dyDescent="0.45">
      <c r="B40">
        <v>36</v>
      </c>
      <c r="C40" s="1">
        <f>'CH4 prod P and PI CO2 Inj'!D40+'CH4 prod P and PI CO2 Inj'!E40</f>
        <v>178761</v>
      </c>
      <c r="D40" s="1">
        <f>'CH4 prod P and PI CO2 Inj'!G40+'CH4 prod P and PI CO2 Inj'!H40</f>
        <v>178761</v>
      </c>
      <c r="E40" s="1">
        <f>'CH4 prod P and PI CO2 Inj'!J40+'CH4 prod P and PI CO2 Inj'!K40</f>
        <v>178761</v>
      </c>
      <c r="F40" s="1">
        <f>'CH4 prod P and PI CO2 Inj'!M40+'CH4 prod P and PI CO2 Inj'!N40</f>
        <v>178761</v>
      </c>
      <c r="G40" s="1">
        <f>'CH4 prod P and PI CO2 Inj'!P40+'CH4 prod P and PI CO2 Inj'!Q40</f>
        <v>178761</v>
      </c>
      <c r="H40" s="1">
        <f>'CH4 prod P and PI CO2 Inj'!S40+'CH4 prod P and PI CO2 Inj'!T40</f>
        <v>178761</v>
      </c>
      <c r="I40" s="1">
        <f>'CH4 prod P and PI CO2 Inj'!V40+'CH4 prod P and PI CO2 Inj'!W40</f>
        <v>178761</v>
      </c>
      <c r="J40" s="1">
        <f>'CH4 prod P and PI CO2 Inj'!Y40+'CH4 prod P and PI CO2 Inj'!Z40</f>
        <v>178761</v>
      </c>
      <c r="K40" s="1">
        <f>'CH4 prod P and PI CO2 Inj'!AB40+'CH4 prod P and PI CO2 Inj'!AC40</f>
        <v>178761</v>
      </c>
      <c r="L40" s="1">
        <f>'CH4 prod P and PI CO2 Inj'!AE40+'CH4 prod P and PI CO2 Inj'!AF40</f>
        <v>178761</v>
      </c>
      <c r="M40" s="1">
        <f>'CH4 prod P and PI CO2 Inj'!AH40+'CH4 prod P and PI CO2 Inj'!AI40</f>
        <v>178761</v>
      </c>
      <c r="N40" s="1">
        <f>'CH4 prod P and PI CO2 Inj'!AK40+'CH4 prod P and PI CO2 Inj'!AL40</f>
        <v>178761</v>
      </c>
      <c r="O40" s="1">
        <f>'CH4 prod P and PI CO2 Inj'!AN40+'CH4 prod P and PI CO2 Inj'!AO40</f>
        <v>178761</v>
      </c>
      <c r="P40" s="1">
        <f>'CH4 prod P and PI CO2 Inj'!AQ40+'CH4 prod P and PI CO2 Inj'!AR40</f>
        <v>178761</v>
      </c>
      <c r="Q40" s="1">
        <f>'CH4 prod P and PI CO2 Inj'!AT40+'CH4 prod P and PI CO2 Inj'!AU40</f>
        <v>178761</v>
      </c>
      <c r="R40" s="1"/>
      <c r="T40">
        <f>'CH4 prod P and PI CO2 Inj'!F40</f>
        <v>0</v>
      </c>
      <c r="U40">
        <f>'CH4 prod P and PI CO2 Inj'!I40</f>
        <v>0</v>
      </c>
      <c r="V40">
        <f>'CH4 prod P and PI CO2 Inj'!L40</f>
        <v>0</v>
      </c>
      <c r="W40">
        <f>'CH4 prod P and PI CO2 Inj'!O40</f>
        <v>0</v>
      </c>
      <c r="X40">
        <f>'CH4 prod P and PI CO2 Inj'!R40</f>
        <v>0</v>
      </c>
      <c r="Y40">
        <f>'CH4 prod P and PI CO2 Inj'!U40</f>
        <v>0</v>
      </c>
      <c r="Z40">
        <f>'CH4 prod P and PI CO2 Inj'!X40</f>
        <v>0</v>
      </c>
      <c r="AA40">
        <f>'CH4 prod P and PI CO2 Inj'!AA40</f>
        <v>0</v>
      </c>
      <c r="AB40">
        <f>'CH4 prod P and PI CO2 Inj'!AD40</f>
        <v>0</v>
      </c>
      <c r="AC40">
        <f>'CH4 prod P and PI CO2 Inj'!AG40</f>
        <v>0</v>
      </c>
      <c r="AD40">
        <f>'CH4 prod P and PI CO2 Inj'!AJ40</f>
        <v>0</v>
      </c>
      <c r="AE40">
        <f>'CH4 prod P and PI CO2 Inj'!AM40</f>
        <v>0</v>
      </c>
      <c r="AF40">
        <f>'CH4 prod P and PI CO2 Inj'!AP40</f>
        <v>0</v>
      </c>
      <c r="AG40">
        <f>'CH4 prod P and PI CO2 Inj'!AS40</f>
        <v>0</v>
      </c>
      <c r="AH40">
        <f>'CH4 prod P and PI CO2 Inj'!AV40</f>
        <v>0</v>
      </c>
    </row>
    <row r="41" spans="2:34" x14ac:dyDescent="0.45">
      <c r="B41">
        <v>37</v>
      </c>
      <c r="C41" s="1">
        <f>'CH4 prod P and PI CO2 Inj'!D41+'CH4 prod P and PI CO2 Inj'!E41</f>
        <v>174263</v>
      </c>
      <c r="D41" s="1">
        <f>'CH4 prod P and PI CO2 Inj'!G41+'CH4 prod P and PI CO2 Inj'!H41</f>
        <v>174263</v>
      </c>
      <c r="E41" s="1">
        <f>'CH4 prod P and PI CO2 Inj'!J41+'CH4 prod P and PI CO2 Inj'!K41</f>
        <v>174263</v>
      </c>
      <c r="F41" s="1">
        <f>'CH4 prod P and PI CO2 Inj'!M41+'CH4 prod P and PI CO2 Inj'!N41</f>
        <v>174263</v>
      </c>
      <c r="G41" s="1">
        <f>'CH4 prod P and PI CO2 Inj'!P41+'CH4 prod P and PI CO2 Inj'!Q41</f>
        <v>174263</v>
      </c>
      <c r="H41" s="1">
        <f>'CH4 prod P and PI CO2 Inj'!S41+'CH4 prod P and PI CO2 Inj'!T41</f>
        <v>174263</v>
      </c>
      <c r="I41" s="1">
        <f>'CH4 prod P and PI CO2 Inj'!V41+'CH4 prod P and PI CO2 Inj'!W41</f>
        <v>174263</v>
      </c>
      <c r="J41" s="1">
        <f>'CH4 prod P and PI CO2 Inj'!Y41+'CH4 prod P and PI CO2 Inj'!Z41</f>
        <v>174263</v>
      </c>
      <c r="K41" s="1">
        <f>'CH4 prod P and PI CO2 Inj'!AB41+'CH4 prod P and PI CO2 Inj'!AC41</f>
        <v>174263</v>
      </c>
      <c r="L41" s="1">
        <f>'CH4 prod P and PI CO2 Inj'!AE41+'CH4 prod P and PI CO2 Inj'!AF41</f>
        <v>174263</v>
      </c>
      <c r="M41" s="1">
        <f>'CH4 prod P and PI CO2 Inj'!AH41+'CH4 prod P and PI CO2 Inj'!AI41</f>
        <v>174263</v>
      </c>
      <c r="N41" s="1">
        <f>'CH4 prod P and PI CO2 Inj'!AK41+'CH4 prod P and PI CO2 Inj'!AL41</f>
        <v>174263</v>
      </c>
      <c r="O41" s="1">
        <f>'CH4 prod P and PI CO2 Inj'!AN41+'CH4 prod P and PI CO2 Inj'!AO41</f>
        <v>174263</v>
      </c>
      <c r="P41" s="1">
        <f>'CH4 prod P and PI CO2 Inj'!AQ41+'CH4 prod P and PI CO2 Inj'!AR41</f>
        <v>174263</v>
      </c>
      <c r="Q41" s="1">
        <f>'CH4 prod P and PI CO2 Inj'!AT41+'CH4 prod P and PI CO2 Inj'!AU41</f>
        <v>174263</v>
      </c>
      <c r="R41" s="1"/>
      <c r="T41">
        <f>'CH4 prod P and PI CO2 Inj'!F41</f>
        <v>0</v>
      </c>
      <c r="U41">
        <f>'CH4 prod P and PI CO2 Inj'!I41</f>
        <v>0</v>
      </c>
      <c r="V41">
        <f>'CH4 prod P and PI CO2 Inj'!L41</f>
        <v>0</v>
      </c>
      <c r="W41">
        <f>'CH4 prod P and PI CO2 Inj'!O41</f>
        <v>0</v>
      </c>
      <c r="X41">
        <f>'CH4 prod P and PI CO2 Inj'!R41</f>
        <v>0</v>
      </c>
      <c r="Y41">
        <f>'CH4 prod P and PI CO2 Inj'!U41</f>
        <v>0</v>
      </c>
      <c r="Z41">
        <f>'CH4 prod P and PI CO2 Inj'!X41</f>
        <v>0</v>
      </c>
      <c r="AA41">
        <f>'CH4 prod P and PI CO2 Inj'!AA41</f>
        <v>0</v>
      </c>
      <c r="AB41">
        <f>'CH4 prod P and PI CO2 Inj'!AD41</f>
        <v>0</v>
      </c>
      <c r="AC41">
        <f>'CH4 prod P and PI CO2 Inj'!AG41</f>
        <v>0</v>
      </c>
      <c r="AD41">
        <f>'CH4 prod P and PI CO2 Inj'!AJ41</f>
        <v>0</v>
      </c>
      <c r="AE41">
        <f>'CH4 prod P and PI CO2 Inj'!AM41</f>
        <v>0</v>
      </c>
      <c r="AF41">
        <f>'CH4 prod P and PI CO2 Inj'!AP41</f>
        <v>0</v>
      </c>
      <c r="AG41">
        <f>'CH4 prod P and PI CO2 Inj'!AS41</f>
        <v>0</v>
      </c>
      <c r="AH41">
        <f>'CH4 prod P and PI CO2 Inj'!AV41</f>
        <v>0</v>
      </c>
    </row>
    <row r="42" spans="2:34" x14ac:dyDescent="0.45">
      <c r="B42">
        <v>38</v>
      </c>
      <c r="C42" s="1">
        <f>'CH4 prod P and PI CO2 Inj'!D42+'CH4 prod P and PI CO2 Inj'!E42</f>
        <v>175266</v>
      </c>
      <c r="D42" s="1">
        <f>'CH4 prod P and PI CO2 Inj'!G42+'CH4 prod P and PI CO2 Inj'!H42</f>
        <v>175266</v>
      </c>
      <c r="E42" s="1">
        <f>'CH4 prod P and PI CO2 Inj'!J42+'CH4 prod P and PI CO2 Inj'!K42</f>
        <v>175266</v>
      </c>
      <c r="F42" s="1">
        <f>'CH4 prod P and PI CO2 Inj'!M42+'CH4 prod P and PI CO2 Inj'!N42</f>
        <v>175266</v>
      </c>
      <c r="G42" s="1">
        <f>'CH4 prod P and PI CO2 Inj'!P42+'CH4 prod P and PI CO2 Inj'!Q42</f>
        <v>175266</v>
      </c>
      <c r="H42" s="1">
        <f>'CH4 prod P and PI CO2 Inj'!S42+'CH4 prod P and PI CO2 Inj'!T42</f>
        <v>175266</v>
      </c>
      <c r="I42" s="1">
        <f>'CH4 prod P and PI CO2 Inj'!V42+'CH4 prod P and PI CO2 Inj'!W42</f>
        <v>175266</v>
      </c>
      <c r="J42" s="1">
        <f>'CH4 prod P and PI CO2 Inj'!Y42+'CH4 prod P and PI CO2 Inj'!Z42</f>
        <v>175266</v>
      </c>
      <c r="K42" s="1">
        <f>'CH4 prod P and PI CO2 Inj'!AB42+'CH4 prod P and PI CO2 Inj'!AC42</f>
        <v>175266</v>
      </c>
      <c r="L42" s="1">
        <f>'CH4 prod P and PI CO2 Inj'!AE42+'CH4 prod P and PI CO2 Inj'!AF42</f>
        <v>175266</v>
      </c>
      <c r="M42" s="1">
        <f>'CH4 prod P and PI CO2 Inj'!AH42+'CH4 prod P and PI CO2 Inj'!AI42</f>
        <v>175266</v>
      </c>
      <c r="N42" s="1">
        <f>'CH4 prod P and PI CO2 Inj'!AK42+'CH4 prod P and PI CO2 Inj'!AL42</f>
        <v>175266</v>
      </c>
      <c r="O42" s="1">
        <f>'CH4 prod P and PI CO2 Inj'!AN42+'CH4 prod P and PI CO2 Inj'!AO42</f>
        <v>175266</v>
      </c>
      <c r="P42" s="1">
        <f>'CH4 prod P and PI CO2 Inj'!AQ42+'CH4 prod P and PI CO2 Inj'!AR42</f>
        <v>175266</v>
      </c>
      <c r="Q42" s="1">
        <f>'CH4 prod P and PI CO2 Inj'!AT42+'CH4 prod P and PI CO2 Inj'!AU42</f>
        <v>175266</v>
      </c>
      <c r="R42" s="1"/>
      <c r="T42">
        <f>'CH4 prod P and PI CO2 Inj'!F42</f>
        <v>0</v>
      </c>
      <c r="U42">
        <f>'CH4 prod P and PI CO2 Inj'!I42</f>
        <v>0</v>
      </c>
      <c r="V42">
        <f>'CH4 prod P and PI CO2 Inj'!L42</f>
        <v>0</v>
      </c>
      <c r="W42">
        <f>'CH4 prod P and PI CO2 Inj'!O42</f>
        <v>0</v>
      </c>
      <c r="X42">
        <f>'CH4 prod P and PI CO2 Inj'!R42</f>
        <v>0</v>
      </c>
      <c r="Y42">
        <f>'CH4 prod P and PI CO2 Inj'!U42</f>
        <v>0</v>
      </c>
      <c r="Z42">
        <f>'CH4 prod P and PI CO2 Inj'!X42</f>
        <v>0</v>
      </c>
      <c r="AA42">
        <f>'CH4 prod P and PI CO2 Inj'!AA42</f>
        <v>0</v>
      </c>
      <c r="AB42">
        <f>'CH4 prod P and PI CO2 Inj'!AD42</f>
        <v>0</v>
      </c>
      <c r="AC42">
        <f>'CH4 prod P and PI CO2 Inj'!AG42</f>
        <v>0</v>
      </c>
      <c r="AD42">
        <f>'CH4 prod P and PI CO2 Inj'!AJ42</f>
        <v>0</v>
      </c>
      <c r="AE42">
        <f>'CH4 prod P and PI CO2 Inj'!AM42</f>
        <v>0</v>
      </c>
      <c r="AF42">
        <f>'CH4 prod P and PI CO2 Inj'!AP42</f>
        <v>0</v>
      </c>
      <c r="AG42">
        <f>'CH4 prod P and PI CO2 Inj'!AS42</f>
        <v>0</v>
      </c>
      <c r="AH42">
        <f>'CH4 prod P and PI CO2 Inj'!AV42</f>
        <v>0</v>
      </c>
    </row>
    <row r="43" spans="2:34" x14ac:dyDescent="0.45">
      <c r="B43">
        <v>39</v>
      </c>
      <c r="C43" s="1">
        <f>'CH4 prod P and PI CO2 Inj'!D43+'CH4 prod P and PI CO2 Inj'!E43</f>
        <v>171036</v>
      </c>
      <c r="D43" s="1">
        <f>'CH4 prod P and PI CO2 Inj'!G43+'CH4 prod P and PI CO2 Inj'!H43</f>
        <v>171036</v>
      </c>
      <c r="E43" s="1">
        <f>'CH4 prod P and PI CO2 Inj'!J43+'CH4 prod P and PI CO2 Inj'!K43</f>
        <v>171036</v>
      </c>
      <c r="F43" s="1">
        <f>'CH4 prod P and PI CO2 Inj'!M43+'CH4 prod P and PI CO2 Inj'!N43</f>
        <v>171036</v>
      </c>
      <c r="G43" s="1">
        <f>'CH4 prod P and PI CO2 Inj'!P43+'CH4 prod P and PI CO2 Inj'!Q43</f>
        <v>171036</v>
      </c>
      <c r="H43" s="1">
        <f>'CH4 prod P and PI CO2 Inj'!S43+'CH4 prod P and PI CO2 Inj'!T43</f>
        <v>171036</v>
      </c>
      <c r="I43" s="1">
        <f>'CH4 prod P and PI CO2 Inj'!V43+'CH4 prod P and PI CO2 Inj'!W43</f>
        <v>171036</v>
      </c>
      <c r="J43" s="1">
        <f>'CH4 prod P and PI CO2 Inj'!Y43+'CH4 prod P and PI CO2 Inj'!Z43</f>
        <v>171036</v>
      </c>
      <c r="K43" s="1">
        <f>'CH4 prod P and PI CO2 Inj'!AB43+'CH4 prod P and PI CO2 Inj'!AC43</f>
        <v>171036</v>
      </c>
      <c r="L43" s="1">
        <f>'CH4 prod P and PI CO2 Inj'!AE43+'CH4 prod P and PI CO2 Inj'!AF43</f>
        <v>171036</v>
      </c>
      <c r="M43" s="1">
        <f>'CH4 prod P and PI CO2 Inj'!AH43+'CH4 prod P and PI CO2 Inj'!AI43</f>
        <v>171036</v>
      </c>
      <c r="N43" s="1">
        <f>'CH4 prod P and PI CO2 Inj'!AK43+'CH4 prod P and PI CO2 Inj'!AL43</f>
        <v>171036</v>
      </c>
      <c r="O43" s="1">
        <f>'CH4 prod P and PI CO2 Inj'!AN43+'CH4 prod P and PI CO2 Inj'!AO43</f>
        <v>171036</v>
      </c>
      <c r="P43" s="1">
        <f>'CH4 prod P and PI CO2 Inj'!AQ43+'CH4 prod P and PI CO2 Inj'!AR43</f>
        <v>171036</v>
      </c>
      <c r="Q43" s="1">
        <f>'CH4 prod P and PI CO2 Inj'!AT43+'CH4 prod P and PI CO2 Inj'!AU43</f>
        <v>171036</v>
      </c>
      <c r="R43" s="1"/>
      <c r="T43">
        <f>'CH4 prod P and PI CO2 Inj'!F43</f>
        <v>0</v>
      </c>
      <c r="U43">
        <f>'CH4 prod P and PI CO2 Inj'!I43</f>
        <v>0</v>
      </c>
      <c r="V43">
        <f>'CH4 prod P and PI CO2 Inj'!L43</f>
        <v>0</v>
      </c>
      <c r="W43">
        <f>'CH4 prod P and PI CO2 Inj'!O43</f>
        <v>0</v>
      </c>
      <c r="X43">
        <f>'CH4 prod P and PI CO2 Inj'!R43</f>
        <v>0</v>
      </c>
      <c r="Y43">
        <f>'CH4 prod P and PI CO2 Inj'!U43</f>
        <v>0</v>
      </c>
      <c r="Z43">
        <f>'CH4 prod P and PI CO2 Inj'!X43</f>
        <v>0</v>
      </c>
      <c r="AA43">
        <f>'CH4 prod P and PI CO2 Inj'!AA43</f>
        <v>0</v>
      </c>
      <c r="AB43">
        <f>'CH4 prod P and PI CO2 Inj'!AD43</f>
        <v>0</v>
      </c>
      <c r="AC43">
        <f>'CH4 prod P and PI CO2 Inj'!AG43</f>
        <v>0</v>
      </c>
      <c r="AD43">
        <f>'CH4 prod P and PI CO2 Inj'!AJ43</f>
        <v>0</v>
      </c>
      <c r="AE43">
        <f>'CH4 prod P and PI CO2 Inj'!AM43</f>
        <v>0</v>
      </c>
      <c r="AF43">
        <f>'CH4 prod P and PI CO2 Inj'!AP43</f>
        <v>0</v>
      </c>
      <c r="AG43">
        <f>'CH4 prod P and PI CO2 Inj'!AS43</f>
        <v>0</v>
      </c>
      <c r="AH43">
        <f>'CH4 prod P and PI CO2 Inj'!AV43</f>
        <v>0</v>
      </c>
    </row>
    <row r="44" spans="2:34" x14ac:dyDescent="0.45">
      <c r="B44">
        <v>40</v>
      </c>
      <c r="C44" s="1">
        <f>'CH4 prod P and PI CO2 Inj'!D44+'CH4 prod P and PI CO2 Inj'!E44</f>
        <v>166982</v>
      </c>
      <c r="D44" s="1">
        <f>'CH4 prod P and PI CO2 Inj'!G44+'CH4 prod P and PI CO2 Inj'!H44</f>
        <v>166982</v>
      </c>
      <c r="E44" s="1">
        <f>'CH4 prod P and PI CO2 Inj'!J44+'CH4 prod P and PI CO2 Inj'!K44</f>
        <v>166982</v>
      </c>
      <c r="F44" s="1">
        <f>'CH4 prod P and PI CO2 Inj'!M44+'CH4 prod P and PI CO2 Inj'!N44</f>
        <v>166982</v>
      </c>
      <c r="G44" s="1">
        <f>'CH4 prod P and PI CO2 Inj'!P44+'CH4 prod P and PI CO2 Inj'!Q44</f>
        <v>166982</v>
      </c>
      <c r="H44" s="1">
        <f>'CH4 prod P and PI CO2 Inj'!S44+'CH4 prod P and PI CO2 Inj'!T44</f>
        <v>166982</v>
      </c>
      <c r="I44" s="1">
        <f>'CH4 prod P and PI CO2 Inj'!V44+'CH4 prod P and PI CO2 Inj'!W44</f>
        <v>166982</v>
      </c>
      <c r="J44" s="1">
        <f>'CH4 prod P and PI CO2 Inj'!Y44+'CH4 prod P and PI CO2 Inj'!Z44</f>
        <v>166982</v>
      </c>
      <c r="K44" s="1">
        <f>'CH4 prod P and PI CO2 Inj'!AB44+'CH4 prod P and PI CO2 Inj'!AC44</f>
        <v>166982</v>
      </c>
      <c r="L44" s="1">
        <f>'CH4 prod P and PI CO2 Inj'!AE44+'CH4 prod P and PI CO2 Inj'!AF44</f>
        <v>166982</v>
      </c>
      <c r="M44" s="1">
        <f>'CH4 prod P and PI CO2 Inj'!AH44+'CH4 prod P and PI CO2 Inj'!AI44</f>
        <v>166982</v>
      </c>
      <c r="N44" s="1">
        <f>'CH4 prod P and PI CO2 Inj'!AK44+'CH4 prod P and PI CO2 Inj'!AL44</f>
        <v>166982</v>
      </c>
      <c r="O44" s="1">
        <f>'CH4 prod P and PI CO2 Inj'!AN44+'CH4 prod P and PI CO2 Inj'!AO44</f>
        <v>166982</v>
      </c>
      <c r="P44" s="1">
        <f>'CH4 prod P and PI CO2 Inj'!AQ44+'CH4 prod P and PI CO2 Inj'!AR44</f>
        <v>166982</v>
      </c>
      <c r="Q44" s="1">
        <f>'CH4 prod P and PI CO2 Inj'!AT44+'CH4 prod P and PI CO2 Inj'!AU44</f>
        <v>166982</v>
      </c>
      <c r="R44" s="1"/>
      <c r="T44">
        <f>'CH4 prod P and PI CO2 Inj'!F44</f>
        <v>0</v>
      </c>
      <c r="U44">
        <f>'CH4 prod P and PI CO2 Inj'!I44</f>
        <v>0</v>
      </c>
      <c r="V44">
        <f>'CH4 prod P and PI CO2 Inj'!L44</f>
        <v>0</v>
      </c>
      <c r="W44">
        <f>'CH4 prod P and PI CO2 Inj'!O44</f>
        <v>0</v>
      </c>
      <c r="X44">
        <f>'CH4 prod P and PI CO2 Inj'!R44</f>
        <v>0</v>
      </c>
      <c r="Y44">
        <f>'CH4 prod P and PI CO2 Inj'!U44</f>
        <v>0</v>
      </c>
      <c r="Z44">
        <f>'CH4 prod P and PI CO2 Inj'!X44</f>
        <v>0</v>
      </c>
      <c r="AA44">
        <f>'CH4 prod P and PI CO2 Inj'!AA44</f>
        <v>0</v>
      </c>
      <c r="AB44">
        <f>'CH4 prod P and PI CO2 Inj'!AD44</f>
        <v>0</v>
      </c>
      <c r="AC44">
        <f>'CH4 prod P and PI CO2 Inj'!AG44</f>
        <v>0</v>
      </c>
      <c r="AD44">
        <f>'CH4 prod P and PI CO2 Inj'!AJ44</f>
        <v>0</v>
      </c>
      <c r="AE44">
        <f>'CH4 prod P and PI CO2 Inj'!AM44</f>
        <v>0</v>
      </c>
      <c r="AF44">
        <f>'CH4 prod P and PI CO2 Inj'!AP44</f>
        <v>0</v>
      </c>
      <c r="AG44">
        <f>'CH4 prod P and PI CO2 Inj'!AS44</f>
        <v>0</v>
      </c>
      <c r="AH44">
        <f>'CH4 prod P and PI CO2 Inj'!AV44</f>
        <v>0</v>
      </c>
    </row>
    <row r="45" spans="2:34" x14ac:dyDescent="0.45">
      <c r="B45">
        <v>41</v>
      </c>
      <c r="C45" s="1">
        <f>'CH4 prod P and PI CO2 Inj'!D45+'CH4 prod P and PI CO2 Inj'!E45</f>
        <v>163080</v>
      </c>
      <c r="D45" s="1">
        <f>'CH4 prod P and PI CO2 Inj'!G45+'CH4 prod P and PI CO2 Inj'!H45</f>
        <v>163080</v>
      </c>
      <c r="E45" s="1">
        <f>'CH4 prod P and PI CO2 Inj'!J45+'CH4 prod P and PI CO2 Inj'!K45</f>
        <v>163080</v>
      </c>
      <c r="F45" s="1">
        <f>'CH4 prod P and PI CO2 Inj'!M45+'CH4 prod P and PI CO2 Inj'!N45</f>
        <v>163080</v>
      </c>
      <c r="G45" s="1">
        <f>'CH4 prod P and PI CO2 Inj'!P45+'CH4 prod P and PI CO2 Inj'!Q45</f>
        <v>163080</v>
      </c>
      <c r="H45" s="1">
        <f>'CH4 prod P and PI CO2 Inj'!S45+'CH4 prod P and PI CO2 Inj'!T45</f>
        <v>163080</v>
      </c>
      <c r="I45" s="1">
        <f>'CH4 prod P and PI CO2 Inj'!V45+'CH4 prod P and PI CO2 Inj'!W45</f>
        <v>163080</v>
      </c>
      <c r="J45" s="1">
        <f>'CH4 prod P and PI CO2 Inj'!Y45+'CH4 prod P and PI CO2 Inj'!Z45</f>
        <v>163080</v>
      </c>
      <c r="K45" s="1">
        <f>'CH4 prod P and PI CO2 Inj'!AB45+'CH4 prod P and PI CO2 Inj'!AC45</f>
        <v>163080</v>
      </c>
      <c r="L45" s="1">
        <f>'CH4 prod P and PI CO2 Inj'!AE45+'CH4 prod P and PI CO2 Inj'!AF45</f>
        <v>163080</v>
      </c>
      <c r="M45" s="1">
        <f>'CH4 prod P and PI CO2 Inj'!AH45+'CH4 prod P and PI CO2 Inj'!AI45</f>
        <v>163080</v>
      </c>
      <c r="N45" s="1">
        <f>'CH4 prod P and PI CO2 Inj'!AK45+'CH4 prod P and PI CO2 Inj'!AL45</f>
        <v>163080</v>
      </c>
      <c r="O45" s="1">
        <f>'CH4 prod P and PI CO2 Inj'!AN45+'CH4 prod P and PI CO2 Inj'!AO45</f>
        <v>163080</v>
      </c>
      <c r="P45" s="1">
        <f>'CH4 prod P and PI CO2 Inj'!AQ45+'CH4 prod P and PI CO2 Inj'!AR45</f>
        <v>163080</v>
      </c>
      <c r="Q45" s="1">
        <f>'CH4 prod P and PI CO2 Inj'!AT45+'CH4 prod P and PI CO2 Inj'!AU45</f>
        <v>163080</v>
      </c>
      <c r="R45" s="1"/>
      <c r="T45">
        <f>'CH4 prod P and PI CO2 Inj'!F45</f>
        <v>0</v>
      </c>
      <c r="U45">
        <f>'CH4 prod P and PI CO2 Inj'!I45</f>
        <v>0</v>
      </c>
      <c r="V45">
        <f>'CH4 prod P and PI CO2 Inj'!L45</f>
        <v>0</v>
      </c>
      <c r="W45">
        <f>'CH4 prod P and PI CO2 Inj'!O45</f>
        <v>0</v>
      </c>
      <c r="X45">
        <f>'CH4 prod P and PI CO2 Inj'!R45</f>
        <v>0</v>
      </c>
      <c r="Y45">
        <f>'CH4 prod P and PI CO2 Inj'!U45</f>
        <v>0</v>
      </c>
      <c r="Z45">
        <f>'CH4 prod P and PI CO2 Inj'!X45</f>
        <v>0</v>
      </c>
      <c r="AA45">
        <f>'CH4 prod P and PI CO2 Inj'!AA45</f>
        <v>0</v>
      </c>
      <c r="AB45">
        <f>'CH4 prod P and PI CO2 Inj'!AD45</f>
        <v>0</v>
      </c>
      <c r="AC45">
        <f>'CH4 prod P and PI CO2 Inj'!AG45</f>
        <v>0</v>
      </c>
      <c r="AD45">
        <f>'CH4 prod P and PI CO2 Inj'!AJ45</f>
        <v>0</v>
      </c>
      <c r="AE45">
        <f>'CH4 prod P and PI CO2 Inj'!AM45</f>
        <v>0</v>
      </c>
      <c r="AF45">
        <f>'CH4 prod P and PI CO2 Inj'!AP45</f>
        <v>0</v>
      </c>
      <c r="AG45">
        <f>'CH4 prod P and PI CO2 Inj'!AS45</f>
        <v>0</v>
      </c>
      <c r="AH45">
        <f>'CH4 prod P and PI CO2 Inj'!AV45</f>
        <v>0</v>
      </c>
    </row>
    <row r="46" spans="2:34" x14ac:dyDescent="0.45">
      <c r="B46">
        <v>42</v>
      </c>
      <c r="C46" s="1">
        <f>'CH4 prod P and PI CO2 Inj'!D46+'CH4 prod P and PI CO2 Inj'!E46</f>
        <v>69953</v>
      </c>
      <c r="D46" s="1">
        <f>'CH4 prod P and PI CO2 Inj'!G46+'CH4 prod P and PI CO2 Inj'!H46</f>
        <v>159306</v>
      </c>
      <c r="E46" s="1">
        <f>'CH4 prod P and PI CO2 Inj'!J46+'CH4 prod P and PI CO2 Inj'!K46</f>
        <v>159306</v>
      </c>
      <c r="F46" s="1">
        <f>'CH4 prod P and PI CO2 Inj'!M46+'CH4 prod P and PI CO2 Inj'!N46</f>
        <v>159306</v>
      </c>
      <c r="G46" s="1">
        <f>'CH4 prod P and PI CO2 Inj'!P46+'CH4 prod P and PI CO2 Inj'!Q46</f>
        <v>159306</v>
      </c>
      <c r="H46" s="1">
        <f>'CH4 prod P and PI CO2 Inj'!S46+'CH4 prod P and PI CO2 Inj'!T46</f>
        <v>159306</v>
      </c>
      <c r="I46" s="1">
        <f>'CH4 prod P and PI CO2 Inj'!V46+'CH4 prod P and PI CO2 Inj'!W46</f>
        <v>159306</v>
      </c>
      <c r="J46" s="1">
        <f>'CH4 prod P and PI CO2 Inj'!Y46+'CH4 prod P and PI CO2 Inj'!Z46</f>
        <v>159306</v>
      </c>
      <c r="K46" s="1">
        <f>'CH4 prod P and PI CO2 Inj'!AB46+'CH4 prod P and PI CO2 Inj'!AC46</f>
        <v>159306</v>
      </c>
      <c r="L46" s="1">
        <f>'CH4 prod P and PI CO2 Inj'!AE46+'CH4 prod P and PI CO2 Inj'!AF46</f>
        <v>159306</v>
      </c>
      <c r="M46" s="1">
        <f>'CH4 prod P and PI CO2 Inj'!AH46+'CH4 prod P and PI CO2 Inj'!AI46</f>
        <v>159306</v>
      </c>
      <c r="N46" s="1">
        <f>'CH4 prod P and PI CO2 Inj'!AK46+'CH4 prod P and PI CO2 Inj'!AL46</f>
        <v>159306</v>
      </c>
      <c r="O46" s="1">
        <f>'CH4 prod P and PI CO2 Inj'!AN46+'CH4 prod P and PI CO2 Inj'!AO46</f>
        <v>159306</v>
      </c>
      <c r="P46" s="1">
        <f>'CH4 prod P and PI CO2 Inj'!AQ46+'CH4 prod P and PI CO2 Inj'!AR46</f>
        <v>159306</v>
      </c>
      <c r="Q46" s="1">
        <f>'CH4 prod P and PI CO2 Inj'!AT46+'CH4 prod P and PI CO2 Inj'!AU46</f>
        <v>159306</v>
      </c>
      <c r="R46" s="1"/>
      <c r="T46">
        <f>'CH4 prod P and PI CO2 Inj'!F46</f>
        <v>48318.7</v>
      </c>
      <c r="U46">
        <f>'CH4 prod P and PI CO2 Inj'!I46</f>
        <v>0</v>
      </c>
      <c r="V46">
        <f>'CH4 prod P and PI CO2 Inj'!L46</f>
        <v>0</v>
      </c>
      <c r="W46">
        <f>'CH4 prod P and PI CO2 Inj'!O46</f>
        <v>0</v>
      </c>
      <c r="X46">
        <f>'CH4 prod P and PI CO2 Inj'!R46</f>
        <v>0</v>
      </c>
      <c r="Y46">
        <f>'CH4 prod P and PI CO2 Inj'!U46</f>
        <v>0</v>
      </c>
      <c r="Z46">
        <f>'CH4 prod P and PI CO2 Inj'!X46</f>
        <v>0</v>
      </c>
      <c r="AA46">
        <f>'CH4 prod P and PI CO2 Inj'!AA46</f>
        <v>0</v>
      </c>
      <c r="AB46">
        <f>'CH4 prod P and PI CO2 Inj'!AD46</f>
        <v>0</v>
      </c>
      <c r="AC46">
        <f>'CH4 prod P and PI CO2 Inj'!AG46</f>
        <v>0</v>
      </c>
      <c r="AD46">
        <f>'CH4 prod P and PI CO2 Inj'!AJ46</f>
        <v>0</v>
      </c>
      <c r="AE46">
        <f>'CH4 prod P and PI CO2 Inj'!AM46</f>
        <v>0</v>
      </c>
      <c r="AF46">
        <f>'CH4 prod P and PI CO2 Inj'!AP46</f>
        <v>0</v>
      </c>
      <c r="AG46">
        <f>'CH4 prod P and PI CO2 Inj'!AS46</f>
        <v>0</v>
      </c>
      <c r="AH46">
        <f>'CH4 prod P and PI CO2 Inj'!AV46</f>
        <v>0</v>
      </c>
    </row>
    <row r="47" spans="2:34" x14ac:dyDescent="0.45">
      <c r="B47">
        <v>43</v>
      </c>
      <c r="C47" s="1">
        <f>'CH4 prod P and PI CO2 Inj'!D47+'CH4 prod P and PI CO2 Inj'!E47</f>
        <v>68227</v>
      </c>
      <c r="D47" s="1">
        <f>'CH4 prod P and PI CO2 Inj'!G47+'CH4 prod P and PI CO2 Inj'!H47</f>
        <v>68227</v>
      </c>
      <c r="E47" s="1">
        <f>'CH4 prod P and PI CO2 Inj'!J47+'CH4 prod P and PI CO2 Inj'!K47</f>
        <v>159354</v>
      </c>
      <c r="F47" s="1">
        <f>'CH4 prod P and PI CO2 Inj'!M47+'CH4 prod P and PI CO2 Inj'!N47</f>
        <v>159354</v>
      </c>
      <c r="G47" s="1">
        <f>'CH4 prod P and PI CO2 Inj'!P47+'CH4 prod P and PI CO2 Inj'!Q47</f>
        <v>159354</v>
      </c>
      <c r="H47" s="1">
        <f>'CH4 prod P and PI CO2 Inj'!S47+'CH4 prod P and PI CO2 Inj'!T47</f>
        <v>159354</v>
      </c>
      <c r="I47" s="1">
        <f>'CH4 prod P and PI CO2 Inj'!V47+'CH4 prod P and PI CO2 Inj'!W47</f>
        <v>159354</v>
      </c>
      <c r="J47" s="1">
        <f>'CH4 prod P and PI CO2 Inj'!Y47+'CH4 prod P and PI CO2 Inj'!Z47</f>
        <v>159354</v>
      </c>
      <c r="K47" s="1">
        <f>'CH4 prod P and PI CO2 Inj'!AB47+'CH4 prod P and PI CO2 Inj'!AC47</f>
        <v>159354</v>
      </c>
      <c r="L47" s="1">
        <f>'CH4 prod P and PI CO2 Inj'!AE47+'CH4 prod P and PI CO2 Inj'!AF47</f>
        <v>159354</v>
      </c>
      <c r="M47" s="1">
        <f>'CH4 prod P and PI CO2 Inj'!AH47+'CH4 prod P and PI CO2 Inj'!AI47</f>
        <v>159354</v>
      </c>
      <c r="N47" s="1">
        <f>'CH4 prod P and PI CO2 Inj'!AK47+'CH4 prod P and PI CO2 Inj'!AL47</f>
        <v>159354</v>
      </c>
      <c r="O47" s="1">
        <f>'CH4 prod P and PI CO2 Inj'!AN47+'CH4 prod P and PI CO2 Inj'!AO47</f>
        <v>159354</v>
      </c>
      <c r="P47" s="1">
        <f>'CH4 prod P and PI CO2 Inj'!AQ47+'CH4 prod P and PI CO2 Inj'!AR47</f>
        <v>159354</v>
      </c>
      <c r="Q47" s="1">
        <f>'CH4 prod P and PI CO2 Inj'!AT47+'CH4 prod P and PI CO2 Inj'!AU47</f>
        <v>159354</v>
      </c>
      <c r="R47" s="1"/>
      <c r="T47">
        <f>'CH4 prod P and PI CO2 Inj'!F47</f>
        <v>48019.4</v>
      </c>
      <c r="U47">
        <f>'CH4 prod P and PI CO2 Inj'!I47</f>
        <v>48019.4</v>
      </c>
      <c r="V47">
        <f>'CH4 prod P and PI CO2 Inj'!L47</f>
        <v>0</v>
      </c>
      <c r="W47">
        <f>'CH4 prod P and PI CO2 Inj'!O47</f>
        <v>0</v>
      </c>
      <c r="X47">
        <f>'CH4 prod P and PI CO2 Inj'!R47</f>
        <v>0</v>
      </c>
      <c r="Y47">
        <f>'CH4 prod P and PI CO2 Inj'!U47</f>
        <v>0</v>
      </c>
      <c r="Z47">
        <f>'CH4 prod P and PI CO2 Inj'!X47</f>
        <v>0</v>
      </c>
      <c r="AA47">
        <f>'CH4 prod P and PI CO2 Inj'!AA47</f>
        <v>0</v>
      </c>
      <c r="AB47">
        <f>'CH4 prod P and PI CO2 Inj'!AD47</f>
        <v>0</v>
      </c>
      <c r="AC47">
        <f>'CH4 prod P and PI CO2 Inj'!AG47</f>
        <v>0</v>
      </c>
      <c r="AD47">
        <f>'CH4 prod P and PI CO2 Inj'!AJ47</f>
        <v>0</v>
      </c>
      <c r="AE47">
        <f>'CH4 prod P and PI CO2 Inj'!AM47</f>
        <v>0</v>
      </c>
      <c r="AF47">
        <f>'CH4 prod P and PI CO2 Inj'!AP47</f>
        <v>0</v>
      </c>
      <c r="AG47">
        <f>'CH4 prod P and PI CO2 Inj'!AS47</f>
        <v>0</v>
      </c>
      <c r="AH47">
        <f>'CH4 prod P and PI CO2 Inj'!AV47</f>
        <v>0</v>
      </c>
    </row>
    <row r="48" spans="2:34" x14ac:dyDescent="0.45">
      <c r="B48">
        <v>44</v>
      </c>
      <c r="C48" s="1">
        <f>'CH4 prod P and PI CO2 Inj'!D48+'CH4 prod P and PI CO2 Inj'!E48</f>
        <v>66345</v>
      </c>
      <c r="D48" s="1">
        <f>'CH4 prod P and PI CO2 Inj'!G48+'CH4 prod P and PI CO2 Inj'!H48</f>
        <v>66345</v>
      </c>
      <c r="E48" s="1">
        <f>'CH4 prod P and PI CO2 Inj'!J48+'CH4 prod P and PI CO2 Inj'!K48</f>
        <v>66345</v>
      </c>
      <c r="F48" s="1">
        <f>'CH4 prod P and PI CO2 Inj'!M48+'CH4 prod P and PI CO2 Inj'!N48</f>
        <v>155736</v>
      </c>
      <c r="G48" s="1">
        <f>'CH4 prod P and PI CO2 Inj'!P48+'CH4 prod P and PI CO2 Inj'!Q48</f>
        <v>155736</v>
      </c>
      <c r="H48" s="1">
        <f>'CH4 prod P and PI CO2 Inj'!S48+'CH4 prod P and PI CO2 Inj'!T48</f>
        <v>155736</v>
      </c>
      <c r="I48" s="1">
        <f>'CH4 prod P and PI CO2 Inj'!V48+'CH4 prod P and PI CO2 Inj'!W48</f>
        <v>155736</v>
      </c>
      <c r="J48" s="1">
        <f>'CH4 prod P and PI CO2 Inj'!Y48+'CH4 prod P and PI CO2 Inj'!Z48</f>
        <v>155736</v>
      </c>
      <c r="K48" s="1">
        <f>'CH4 prod P and PI CO2 Inj'!AB48+'CH4 prod P and PI CO2 Inj'!AC48</f>
        <v>155736</v>
      </c>
      <c r="L48" s="1">
        <f>'CH4 prod P and PI CO2 Inj'!AE48+'CH4 prod P and PI CO2 Inj'!AF48</f>
        <v>155736</v>
      </c>
      <c r="M48" s="1">
        <f>'CH4 prod P and PI CO2 Inj'!AH48+'CH4 prod P and PI CO2 Inj'!AI48</f>
        <v>155736</v>
      </c>
      <c r="N48" s="1">
        <f>'CH4 prod P and PI CO2 Inj'!AK48+'CH4 prod P and PI CO2 Inj'!AL48</f>
        <v>155736</v>
      </c>
      <c r="O48" s="1">
        <f>'CH4 prod P and PI CO2 Inj'!AN48+'CH4 prod P and PI CO2 Inj'!AO48</f>
        <v>155736</v>
      </c>
      <c r="P48" s="1">
        <f>'CH4 prod P and PI CO2 Inj'!AQ48+'CH4 prod P and PI CO2 Inj'!AR48</f>
        <v>155736</v>
      </c>
      <c r="Q48" s="1">
        <f>'CH4 prod P and PI CO2 Inj'!AT48+'CH4 prod P and PI CO2 Inj'!AU48</f>
        <v>155736</v>
      </c>
      <c r="R48" s="1"/>
      <c r="T48">
        <f>'CH4 prod P and PI CO2 Inj'!F48</f>
        <v>45077.5</v>
      </c>
      <c r="U48">
        <f>'CH4 prod P and PI CO2 Inj'!I48</f>
        <v>45077.5</v>
      </c>
      <c r="V48">
        <f>'CH4 prod P and PI CO2 Inj'!L48</f>
        <v>45077.5</v>
      </c>
      <c r="W48">
        <f>'CH4 prod P and PI CO2 Inj'!O48</f>
        <v>0</v>
      </c>
      <c r="X48">
        <f>'CH4 prod P and PI CO2 Inj'!R48</f>
        <v>0</v>
      </c>
      <c r="Y48">
        <f>'CH4 prod P and PI CO2 Inj'!U48</f>
        <v>0</v>
      </c>
      <c r="Z48">
        <f>'CH4 prod P and PI CO2 Inj'!X48</f>
        <v>0</v>
      </c>
      <c r="AA48">
        <f>'CH4 prod P and PI CO2 Inj'!AA48</f>
        <v>0</v>
      </c>
      <c r="AB48">
        <f>'CH4 prod P and PI CO2 Inj'!AD48</f>
        <v>0</v>
      </c>
      <c r="AC48">
        <f>'CH4 prod P and PI CO2 Inj'!AG48</f>
        <v>0</v>
      </c>
      <c r="AD48">
        <f>'CH4 prod P and PI CO2 Inj'!AJ48</f>
        <v>0</v>
      </c>
      <c r="AE48">
        <f>'CH4 prod P and PI CO2 Inj'!AM48</f>
        <v>0</v>
      </c>
      <c r="AF48">
        <f>'CH4 prod P and PI CO2 Inj'!AP48</f>
        <v>0</v>
      </c>
      <c r="AG48">
        <f>'CH4 prod P and PI CO2 Inj'!AS48</f>
        <v>0</v>
      </c>
      <c r="AH48">
        <f>'CH4 prod P and PI CO2 Inj'!AV48</f>
        <v>0</v>
      </c>
    </row>
    <row r="49" spans="2:34" x14ac:dyDescent="0.45">
      <c r="B49">
        <v>45</v>
      </c>
      <c r="C49" s="1">
        <f>'CH4 prod P and PI CO2 Inj'!D49+'CH4 prod P and PI CO2 Inj'!E49</f>
        <v>64665</v>
      </c>
      <c r="D49" s="1">
        <f>'CH4 prod P and PI CO2 Inj'!G49+'CH4 prod P and PI CO2 Inj'!H49</f>
        <v>64665</v>
      </c>
      <c r="E49" s="1">
        <f>'CH4 prod P and PI CO2 Inj'!J49+'CH4 prod P and PI CO2 Inj'!K49</f>
        <v>64665</v>
      </c>
      <c r="F49" s="1">
        <f>'CH4 prod P and PI CO2 Inj'!M49+'CH4 prod P and PI CO2 Inj'!N49</f>
        <v>64665</v>
      </c>
      <c r="G49" s="1">
        <f>'CH4 prod P and PI CO2 Inj'!P49+'CH4 prod P and PI CO2 Inj'!Q49</f>
        <v>152212</v>
      </c>
      <c r="H49" s="1">
        <f>'CH4 prod P and PI CO2 Inj'!S49+'CH4 prod P and PI CO2 Inj'!T49</f>
        <v>152212</v>
      </c>
      <c r="I49" s="1">
        <f>'CH4 prod P and PI CO2 Inj'!V49+'CH4 prod P and PI CO2 Inj'!W49</f>
        <v>152212</v>
      </c>
      <c r="J49" s="1">
        <f>'CH4 prod P and PI CO2 Inj'!Y49+'CH4 prod P and PI CO2 Inj'!Z49</f>
        <v>152212</v>
      </c>
      <c r="K49" s="1">
        <f>'CH4 prod P and PI CO2 Inj'!AB49+'CH4 prod P and PI CO2 Inj'!AC49</f>
        <v>152212</v>
      </c>
      <c r="L49" s="1">
        <f>'CH4 prod P and PI CO2 Inj'!AE49+'CH4 prod P and PI CO2 Inj'!AF49</f>
        <v>152212</v>
      </c>
      <c r="M49" s="1">
        <f>'CH4 prod P and PI CO2 Inj'!AH49+'CH4 prod P and PI CO2 Inj'!AI49</f>
        <v>152212</v>
      </c>
      <c r="N49" s="1">
        <f>'CH4 prod P and PI CO2 Inj'!AK49+'CH4 prod P and PI CO2 Inj'!AL49</f>
        <v>152212</v>
      </c>
      <c r="O49" s="1">
        <f>'CH4 prod P and PI CO2 Inj'!AN49+'CH4 prod P and PI CO2 Inj'!AO49</f>
        <v>152212</v>
      </c>
      <c r="P49" s="1">
        <f>'CH4 prod P and PI CO2 Inj'!AQ49+'CH4 prod P and PI CO2 Inj'!AR49</f>
        <v>152212</v>
      </c>
      <c r="Q49" s="1">
        <f>'CH4 prod P and PI CO2 Inj'!AT49+'CH4 prod P and PI CO2 Inj'!AU49</f>
        <v>152212</v>
      </c>
      <c r="R49" s="1"/>
      <c r="T49">
        <f>'CH4 prod P and PI CO2 Inj'!F49</f>
        <v>37689.9</v>
      </c>
      <c r="U49">
        <f>'CH4 prod P and PI CO2 Inj'!I49</f>
        <v>37689.9</v>
      </c>
      <c r="V49">
        <f>'CH4 prod P and PI CO2 Inj'!L49</f>
        <v>37689.9</v>
      </c>
      <c r="W49">
        <f>'CH4 prod P and PI CO2 Inj'!O49</f>
        <v>37689.9</v>
      </c>
      <c r="X49">
        <f>'CH4 prod P and PI CO2 Inj'!R49</f>
        <v>0</v>
      </c>
      <c r="Y49">
        <f>'CH4 prod P and PI CO2 Inj'!U49</f>
        <v>0</v>
      </c>
      <c r="Z49">
        <f>'CH4 prod P and PI CO2 Inj'!X49</f>
        <v>0</v>
      </c>
      <c r="AA49">
        <f>'CH4 prod P and PI CO2 Inj'!AA49</f>
        <v>0</v>
      </c>
      <c r="AB49">
        <f>'CH4 prod P and PI CO2 Inj'!AD49</f>
        <v>0</v>
      </c>
      <c r="AC49">
        <f>'CH4 prod P and PI CO2 Inj'!AG49</f>
        <v>0</v>
      </c>
      <c r="AD49">
        <f>'CH4 prod P and PI CO2 Inj'!AJ49</f>
        <v>0</v>
      </c>
      <c r="AE49">
        <f>'CH4 prod P and PI CO2 Inj'!AM49</f>
        <v>0</v>
      </c>
      <c r="AF49">
        <f>'CH4 prod P and PI CO2 Inj'!AP49</f>
        <v>0</v>
      </c>
      <c r="AG49">
        <f>'CH4 prod P and PI CO2 Inj'!AS49</f>
        <v>0</v>
      </c>
      <c r="AH49">
        <f>'CH4 prod P and PI CO2 Inj'!AV49</f>
        <v>0</v>
      </c>
    </row>
    <row r="50" spans="2:34" x14ac:dyDescent="0.45">
      <c r="B50">
        <v>46</v>
      </c>
      <c r="C50" s="1">
        <f>'CH4 prod P and PI CO2 Inj'!D50+'CH4 prod P and PI CO2 Inj'!E50</f>
        <v>63173</v>
      </c>
      <c r="D50" s="1">
        <f>'CH4 prod P and PI CO2 Inj'!G50+'CH4 prod P and PI CO2 Inj'!H50</f>
        <v>63173</v>
      </c>
      <c r="E50" s="1">
        <f>'CH4 prod P and PI CO2 Inj'!J50+'CH4 prod P and PI CO2 Inj'!K50</f>
        <v>63173</v>
      </c>
      <c r="F50" s="1">
        <f>'CH4 prod P and PI CO2 Inj'!M50+'CH4 prod P and PI CO2 Inj'!N50</f>
        <v>63173</v>
      </c>
      <c r="G50" s="1">
        <f>'CH4 prod P and PI CO2 Inj'!P50+'CH4 prod P and PI CO2 Inj'!Q50</f>
        <v>63173</v>
      </c>
      <c r="H50" s="1">
        <f>'CH4 prod P and PI CO2 Inj'!S50+'CH4 prod P and PI CO2 Inj'!T50</f>
        <v>148771</v>
      </c>
      <c r="I50" s="1">
        <f>'CH4 prod P and PI CO2 Inj'!V50+'CH4 prod P and PI CO2 Inj'!W50</f>
        <v>148771</v>
      </c>
      <c r="J50" s="1">
        <f>'CH4 prod P and PI CO2 Inj'!Y50+'CH4 prod P and PI CO2 Inj'!Z50</f>
        <v>148771</v>
      </c>
      <c r="K50" s="1">
        <f>'CH4 prod P and PI CO2 Inj'!AB50+'CH4 prod P and PI CO2 Inj'!AC50</f>
        <v>148771</v>
      </c>
      <c r="L50" s="1">
        <f>'CH4 prod P and PI CO2 Inj'!AE50+'CH4 prod P and PI CO2 Inj'!AF50</f>
        <v>148771</v>
      </c>
      <c r="M50" s="1">
        <f>'CH4 prod P and PI CO2 Inj'!AH50+'CH4 prod P and PI CO2 Inj'!AI50</f>
        <v>148771</v>
      </c>
      <c r="N50" s="1">
        <f>'CH4 prod P and PI CO2 Inj'!AK50+'CH4 prod P and PI CO2 Inj'!AL50</f>
        <v>148771</v>
      </c>
      <c r="O50" s="1">
        <f>'CH4 prod P and PI CO2 Inj'!AN50+'CH4 prod P and PI CO2 Inj'!AO50</f>
        <v>148771</v>
      </c>
      <c r="P50" s="1">
        <f>'CH4 prod P and PI CO2 Inj'!AQ50+'CH4 prod P and PI CO2 Inj'!AR50</f>
        <v>148771</v>
      </c>
      <c r="Q50" s="1">
        <f>'CH4 prod P and PI CO2 Inj'!AT50+'CH4 prod P and PI CO2 Inj'!AU50</f>
        <v>148771</v>
      </c>
      <c r="R50" s="1"/>
      <c r="T50">
        <f>'CH4 prod P and PI CO2 Inj'!F50</f>
        <v>34070.195</v>
      </c>
      <c r="U50">
        <f>'CH4 prod P and PI CO2 Inj'!I50</f>
        <v>34070.195</v>
      </c>
      <c r="V50">
        <f>'CH4 prod P and PI CO2 Inj'!L50</f>
        <v>34070.195</v>
      </c>
      <c r="W50">
        <f>'CH4 prod P and PI CO2 Inj'!O50</f>
        <v>34070.195</v>
      </c>
      <c r="X50">
        <f>'CH4 prod P and PI CO2 Inj'!R50</f>
        <v>34070.195</v>
      </c>
      <c r="Y50">
        <f>'CH4 prod P and PI CO2 Inj'!U50</f>
        <v>0</v>
      </c>
      <c r="Z50">
        <f>'CH4 prod P and PI CO2 Inj'!X50</f>
        <v>0</v>
      </c>
      <c r="AA50">
        <f>'CH4 prod P and PI CO2 Inj'!AA50</f>
        <v>0</v>
      </c>
      <c r="AB50">
        <f>'CH4 prod P and PI CO2 Inj'!AD50</f>
        <v>0</v>
      </c>
      <c r="AC50">
        <f>'CH4 prod P and PI CO2 Inj'!AG50</f>
        <v>0</v>
      </c>
      <c r="AD50">
        <f>'CH4 prod P and PI CO2 Inj'!AJ50</f>
        <v>0</v>
      </c>
      <c r="AE50">
        <f>'CH4 prod P and PI CO2 Inj'!AM50</f>
        <v>0</v>
      </c>
      <c r="AF50">
        <f>'CH4 prod P and PI CO2 Inj'!AP50</f>
        <v>0</v>
      </c>
      <c r="AG50">
        <f>'CH4 prod P and PI CO2 Inj'!AS50</f>
        <v>0</v>
      </c>
      <c r="AH50">
        <f>'CH4 prod P and PI CO2 Inj'!AV50</f>
        <v>0</v>
      </c>
    </row>
    <row r="51" spans="2:34" x14ac:dyDescent="0.45">
      <c r="B51">
        <v>47</v>
      </c>
      <c r="C51" s="1">
        <f>'CH4 prod P and PI CO2 Inj'!D51+'CH4 prod P and PI CO2 Inj'!E51</f>
        <v>61855</v>
      </c>
      <c r="D51" s="1">
        <f>'CH4 prod P and PI CO2 Inj'!G51+'CH4 prod P and PI CO2 Inj'!H51</f>
        <v>61855</v>
      </c>
      <c r="E51" s="1">
        <f>'CH4 prod P and PI CO2 Inj'!J51+'CH4 prod P and PI CO2 Inj'!K51</f>
        <v>61855</v>
      </c>
      <c r="F51" s="1">
        <f>'CH4 prod P and PI CO2 Inj'!M51+'CH4 prod P and PI CO2 Inj'!N51</f>
        <v>61855</v>
      </c>
      <c r="G51" s="1">
        <f>'CH4 prod P and PI CO2 Inj'!P51+'CH4 prod P and PI CO2 Inj'!Q51</f>
        <v>61855</v>
      </c>
      <c r="H51" s="1">
        <f>'CH4 prod P and PI CO2 Inj'!S51+'CH4 prod P and PI CO2 Inj'!T51</f>
        <v>61855</v>
      </c>
      <c r="I51" s="1">
        <f>'CH4 prod P and PI CO2 Inj'!V51+'CH4 prod P and PI CO2 Inj'!W51</f>
        <v>145404</v>
      </c>
      <c r="J51" s="1">
        <f>'CH4 prod P and PI CO2 Inj'!Y51+'CH4 prod P and PI CO2 Inj'!Z51</f>
        <v>145404</v>
      </c>
      <c r="K51" s="1">
        <f>'CH4 prod P and PI CO2 Inj'!AB51+'CH4 prod P and PI CO2 Inj'!AC51</f>
        <v>145404</v>
      </c>
      <c r="L51" s="1">
        <f>'CH4 prod P and PI CO2 Inj'!AE51+'CH4 prod P and PI CO2 Inj'!AF51</f>
        <v>145404</v>
      </c>
      <c r="M51" s="1">
        <f>'CH4 prod P and PI CO2 Inj'!AH51+'CH4 prod P and PI CO2 Inj'!AI51</f>
        <v>145404</v>
      </c>
      <c r="N51" s="1">
        <f>'CH4 prod P and PI CO2 Inj'!AK51+'CH4 prod P and PI CO2 Inj'!AL51</f>
        <v>145404</v>
      </c>
      <c r="O51" s="1">
        <f>'CH4 prod P and PI CO2 Inj'!AN51+'CH4 prod P and PI CO2 Inj'!AO51</f>
        <v>145404</v>
      </c>
      <c r="P51" s="1">
        <f>'CH4 prod P and PI CO2 Inj'!AQ51+'CH4 prod P and PI CO2 Inj'!AR51</f>
        <v>145404</v>
      </c>
      <c r="Q51" s="1">
        <f>'CH4 prod P and PI CO2 Inj'!AT51+'CH4 prod P and PI CO2 Inj'!AU51</f>
        <v>145404</v>
      </c>
      <c r="R51" s="1"/>
      <c r="T51">
        <f>'CH4 prod P and PI CO2 Inj'!F51</f>
        <v>30961.855</v>
      </c>
      <c r="U51">
        <f>'CH4 prod P and PI CO2 Inj'!I51</f>
        <v>30961.855</v>
      </c>
      <c r="V51">
        <f>'CH4 prod P and PI CO2 Inj'!L51</f>
        <v>30961.855</v>
      </c>
      <c r="W51">
        <f>'CH4 prod P and PI CO2 Inj'!O51</f>
        <v>30961.855</v>
      </c>
      <c r="X51">
        <f>'CH4 prod P and PI CO2 Inj'!R51</f>
        <v>30961.855</v>
      </c>
      <c r="Y51">
        <f>'CH4 prod P and PI CO2 Inj'!U51</f>
        <v>30961.855</v>
      </c>
      <c r="Z51">
        <f>'CH4 prod P and PI CO2 Inj'!X51</f>
        <v>0</v>
      </c>
      <c r="AA51">
        <f>'CH4 prod P and PI CO2 Inj'!AA51</f>
        <v>0</v>
      </c>
      <c r="AB51">
        <f>'CH4 prod P and PI CO2 Inj'!AD51</f>
        <v>0</v>
      </c>
      <c r="AC51">
        <f>'CH4 prod P and PI CO2 Inj'!AG51</f>
        <v>0</v>
      </c>
      <c r="AD51">
        <f>'CH4 prod P and PI CO2 Inj'!AJ51</f>
        <v>0</v>
      </c>
      <c r="AE51">
        <f>'CH4 prod P and PI CO2 Inj'!AM51</f>
        <v>0</v>
      </c>
      <c r="AF51">
        <f>'CH4 prod P and PI CO2 Inj'!AP51</f>
        <v>0</v>
      </c>
      <c r="AG51">
        <f>'CH4 prod P and PI CO2 Inj'!AS51</f>
        <v>0</v>
      </c>
      <c r="AH51">
        <f>'CH4 prod P and PI CO2 Inj'!AV51</f>
        <v>0</v>
      </c>
    </row>
    <row r="52" spans="2:34" x14ac:dyDescent="0.45">
      <c r="B52">
        <v>48</v>
      </c>
      <c r="C52" s="1">
        <f>'CH4 prod P and PI CO2 Inj'!D52+'CH4 prod P and PI CO2 Inj'!E52</f>
        <v>61220</v>
      </c>
      <c r="D52" s="1">
        <f>'CH4 prod P and PI CO2 Inj'!G52+'CH4 prod P and PI CO2 Inj'!H52</f>
        <v>61220</v>
      </c>
      <c r="E52" s="1">
        <f>'CH4 prod P and PI CO2 Inj'!J52+'CH4 prod P and PI CO2 Inj'!K52</f>
        <v>61220</v>
      </c>
      <c r="F52" s="1">
        <f>'CH4 prod P and PI CO2 Inj'!M52+'CH4 prod P and PI CO2 Inj'!N52</f>
        <v>61220</v>
      </c>
      <c r="G52" s="1">
        <f>'CH4 prod P and PI CO2 Inj'!P52+'CH4 prod P and PI CO2 Inj'!Q52</f>
        <v>61220</v>
      </c>
      <c r="H52" s="1">
        <f>'CH4 prod P and PI CO2 Inj'!S52+'CH4 prod P and PI CO2 Inj'!T52</f>
        <v>61220</v>
      </c>
      <c r="I52" s="1">
        <f>'CH4 prod P and PI CO2 Inj'!V52+'CH4 prod P and PI CO2 Inj'!W52</f>
        <v>61220</v>
      </c>
      <c r="J52" s="1">
        <f>'CH4 prod P and PI CO2 Inj'!Y52+'CH4 prod P and PI CO2 Inj'!Z52</f>
        <v>145591</v>
      </c>
      <c r="K52" s="1">
        <f>'CH4 prod P and PI CO2 Inj'!AB52+'CH4 prod P and PI CO2 Inj'!AC52</f>
        <v>145591</v>
      </c>
      <c r="L52" s="1">
        <f>'CH4 prod P and PI CO2 Inj'!AE52+'CH4 prod P and PI CO2 Inj'!AF52</f>
        <v>145591</v>
      </c>
      <c r="M52" s="1">
        <f>'CH4 prod P and PI CO2 Inj'!AH52+'CH4 prod P and PI CO2 Inj'!AI52</f>
        <v>145591</v>
      </c>
      <c r="N52" s="1">
        <f>'CH4 prod P and PI CO2 Inj'!AK52+'CH4 prod P and PI CO2 Inj'!AL52</f>
        <v>145591</v>
      </c>
      <c r="O52" s="1">
        <f>'CH4 prod P and PI CO2 Inj'!AN52+'CH4 prod P and PI CO2 Inj'!AO52</f>
        <v>145591</v>
      </c>
      <c r="P52" s="1">
        <f>'CH4 prod P and PI CO2 Inj'!AQ52+'CH4 prod P and PI CO2 Inj'!AR52</f>
        <v>145591</v>
      </c>
      <c r="Q52" s="1">
        <f>'CH4 prod P and PI CO2 Inj'!AT52+'CH4 prod P and PI CO2 Inj'!AU52</f>
        <v>145591</v>
      </c>
      <c r="R52" s="1"/>
      <c r="T52">
        <f>'CH4 prod P and PI CO2 Inj'!F52</f>
        <v>27676.855</v>
      </c>
      <c r="U52">
        <f>'CH4 prod P and PI CO2 Inj'!I52</f>
        <v>27676.855</v>
      </c>
      <c r="V52">
        <f>'CH4 prod P and PI CO2 Inj'!L52</f>
        <v>27676.855</v>
      </c>
      <c r="W52">
        <f>'CH4 prod P and PI CO2 Inj'!O52</f>
        <v>27676.855</v>
      </c>
      <c r="X52">
        <f>'CH4 prod P and PI CO2 Inj'!R52</f>
        <v>27676.855</v>
      </c>
      <c r="Y52">
        <f>'CH4 prod P and PI CO2 Inj'!U52</f>
        <v>27676.855</v>
      </c>
      <c r="Z52">
        <f>'CH4 prod P and PI CO2 Inj'!X52</f>
        <v>27676.855</v>
      </c>
      <c r="AA52">
        <f>'CH4 prod P and PI CO2 Inj'!AA52</f>
        <v>0</v>
      </c>
      <c r="AB52">
        <f>'CH4 prod P and PI CO2 Inj'!AD52</f>
        <v>0</v>
      </c>
      <c r="AC52">
        <f>'CH4 prod P and PI CO2 Inj'!AG52</f>
        <v>0</v>
      </c>
      <c r="AD52">
        <f>'CH4 prod P and PI CO2 Inj'!AJ52</f>
        <v>0</v>
      </c>
      <c r="AE52">
        <f>'CH4 prod P and PI CO2 Inj'!AM52</f>
        <v>0</v>
      </c>
      <c r="AF52">
        <f>'CH4 prod P and PI CO2 Inj'!AP52</f>
        <v>0</v>
      </c>
      <c r="AG52">
        <f>'CH4 prod P and PI CO2 Inj'!AS52</f>
        <v>0</v>
      </c>
      <c r="AH52">
        <f>'CH4 prod P and PI CO2 Inj'!AV52</f>
        <v>0</v>
      </c>
    </row>
    <row r="53" spans="2:34" x14ac:dyDescent="0.45">
      <c r="B53">
        <v>49</v>
      </c>
      <c r="C53" s="1">
        <f>'CH4 prod P and PI CO2 Inj'!D53+'CH4 prod P and PI CO2 Inj'!E53</f>
        <v>60233</v>
      </c>
      <c r="D53" s="1">
        <f>'CH4 prod P and PI CO2 Inj'!G53+'CH4 prod P and PI CO2 Inj'!H53</f>
        <v>60233</v>
      </c>
      <c r="E53" s="1">
        <f>'CH4 prod P and PI CO2 Inj'!J53+'CH4 prod P and PI CO2 Inj'!K53</f>
        <v>60233</v>
      </c>
      <c r="F53" s="1">
        <f>'CH4 prod P and PI CO2 Inj'!M53+'CH4 prod P and PI CO2 Inj'!N53</f>
        <v>60233</v>
      </c>
      <c r="G53" s="1">
        <f>'CH4 prod P and PI CO2 Inj'!P53+'CH4 prod P and PI CO2 Inj'!Q53</f>
        <v>60233</v>
      </c>
      <c r="H53" s="1">
        <f>'CH4 prod P and PI CO2 Inj'!S53+'CH4 prod P and PI CO2 Inj'!T53</f>
        <v>60233</v>
      </c>
      <c r="I53" s="1">
        <f>'CH4 prod P and PI CO2 Inj'!V53+'CH4 prod P and PI CO2 Inj'!W53</f>
        <v>60233</v>
      </c>
      <c r="J53" s="1">
        <f>'CH4 prod P and PI CO2 Inj'!Y53+'CH4 prod P and PI CO2 Inj'!Z53</f>
        <v>60233</v>
      </c>
      <c r="K53" s="1">
        <f>'CH4 prod P and PI CO2 Inj'!AB53+'CH4 prod P and PI CO2 Inj'!AC53</f>
        <v>142314</v>
      </c>
      <c r="L53" s="1">
        <f>'CH4 prod P and PI CO2 Inj'!AE53+'CH4 prod P and PI CO2 Inj'!AF53</f>
        <v>142314</v>
      </c>
      <c r="M53" s="1">
        <f>'CH4 prod P and PI CO2 Inj'!AH53+'CH4 prod P and PI CO2 Inj'!AI53</f>
        <v>142314</v>
      </c>
      <c r="N53" s="1">
        <f>'CH4 prod P and PI CO2 Inj'!AK53+'CH4 prod P and PI CO2 Inj'!AL53</f>
        <v>142314</v>
      </c>
      <c r="O53" s="1">
        <f>'CH4 prod P and PI CO2 Inj'!AN53+'CH4 prod P and PI CO2 Inj'!AO53</f>
        <v>142314</v>
      </c>
      <c r="P53" s="1">
        <f>'CH4 prod P and PI CO2 Inj'!AQ53+'CH4 prod P and PI CO2 Inj'!AR53</f>
        <v>142314</v>
      </c>
      <c r="Q53" s="1">
        <f>'CH4 prod P and PI CO2 Inj'!AT53+'CH4 prod P and PI CO2 Inj'!AU53</f>
        <v>142314</v>
      </c>
      <c r="R53" s="1"/>
      <c r="T53">
        <f>'CH4 prod P and PI CO2 Inj'!F53</f>
        <v>24695.170000000002</v>
      </c>
      <c r="U53">
        <f>'CH4 prod P and PI CO2 Inj'!I53</f>
        <v>24695.170000000002</v>
      </c>
      <c r="V53">
        <f>'CH4 prod P and PI CO2 Inj'!L53</f>
        <v>24695.170000000002</v>
      </c>
      <c r="W53">
        <f>'CH4 prod P and PI CO2 Inj'!O53</f>
        <v>24695.170000000002</v>
      </c>
      <c r="X53">
        <f>'CH4 prod P and PI CO2 Inj'!R53</f>
        <v>24695.170000000002</v>
      </c>
      <c r="Y53">
        <f>'CH4 prod P and PI CO2 Inj'!U53</f>
        <v>24695.170000000002</v>
      </c>
      <c r="Z53">
        <f>'CH4 prod P and PI CO2 Inj'!X53</f>
        <v>24695.170000000002</v>
      </c>
      <c r="AA53">
        <f>'CH4 prod P and PI CO2 Inj'!AA53</f>
        <v>24695.170000000002</v>
      </c>
      <c r="AB53">
        <f>'CH4 prod P and PI CO2 Inj'!AD53</f>
        <v>0</v>
      </c>
      <c r="AC53">
        <f>'CH4 prod P and PI CO2 Inj'!AG53</f>
        <v>0</v>
      </c>
      <c r="AD53">
        <f>'CH4 prod P and PI CO2 Inj'!AJ53</f>
        <v>0</v>
      </c>
      <c r="AE53">
        <f>'CH4 prod P and PI CO2 Inj'!AM53</f>
        <v>0</v>
      </c>
      <c r="AF53">
        <f>'CH4 prod P and PI CO2 Inj'!AP53</f>
        <v>0</v>
      </c>
      <c r="AG53">
        <f>'CH4 prod P and PI CO2 Inj'!AS53</f>
        <v>0</v>
      </c>
      <c r="AH53">
        <f>'CH4 prod P and PI CO2 Inj'!AV53</f>
        <v>0</v>
      </c>
    </row>
    <row r="54" spans="2:34" x14ac:dyDescent="0.45">
      <c r="B54">
        <v>50</v>
      </c>
      <c r="C54" s="1">
        <f>'CH4 prod P and PI CO2 Inj'!D54+'CH4 prod P and PI CO2 Inj'!E54</f>
        <v>59376</v>
      </c>
      <c r="D54" s="1">
        <f>'CH4 prod P and PI CO2 Inj'!G54+'CH4 prod P and PI CO2 Inj'!H54</f>
        <v>59376</v>
      </c>
      <c r="E54" s="1">
        <f>'CH4 prod P and PI CO2 Inj'!J54+'CH4 prod P and PI CO2 Inj'!K54</f>
        <v>59376</v>
      </c>
      <c r="F54" s="1">
        <f>'CH4 prod P and PI CO2 Inj'!M54+'CH4 prod P and PI CO2 Inj'!N54</f>
        <v>59376</v>
      </c>
      <c r="G54" s="1">
        <f>'CH4 prod P and PI CO2 Inj'!P54+'CH4 prod P and PI CO2 Inj'!Q54</f>
        <v>59376</v>
      </c>
      <c r="H54" s="1">
        <f>'CH4 prod P and PI CO2 Inj'!S54+'CH4 prod P and PI CO2 Inj'!T54</f>
        <v>59376</v>
      </c>
      <c r="I54" s="1">
        <f>'CH4 prod P and PI CO2 Inj'!V54+'CH4 prod P and PI CO2 Inj'!W54</f>
        <v>59376</v>
      </c>
      <c r="J54" s="1">
        <f>'CH4 prod P and PI CO2 Inj'!Y54+'CH4 prod P and PI CO2 Inj'!Z54</f>
        <v>59376</v>
      </c>
      <c r="K54" s="1">
        <f>'CH4 prod P and PI CO2 Inj'!AB54+'CH4 prod P and PI CO2 Inj'!AC54</f>
        <v>59376</v>
      </c>
      <c r="L54" s="1">
        <f>'CH4 prod P and PI CO2 Inj'!AE54+'CH4 prod P and PI CO2 Inj'!AF54</f>
        <v>139095</v>
      </c>
      <c r="M54" s="1">
        <f>'CH4 prod P and PI CO2 Inj'!AH54+'CH4 prod P and PI CO2 Inj'!AI54</f>
        <v>139095</v>
      </c>
      <c r="N54" s="1">
        <f>'CH4 prod P and PI CO2 Inj'!AK54+'CH4 prod P and PI CO2 Inj'!AL54</f>
        <v>139095</v>
      </c>
      <c r="O54" s="1">
        <f>'CH4 prod P and PI CO2 Inj'!AN54+'CH4 prod P and PI CO2 Inj'!AO54</f>
        <v>139095</v>
      </c>
      <c r="P54" s="1">
        <f>'CH4 prod P and PI CO2 Inj'!AQ54+'CH4 prod P and PI CO2 Inj'!AR54</f>
        <v>139095</v>
      </c>
      <c r="Q54" s="1">
        <f>'CH4 prod P and PI CO2 Inj'!AT54+'CH4 prod P and PI CO2 Inj'!AU54</f>
        <v>139095</v>
      </c>
      <c r="R54" s="1"/>
      <c r="T54">
        <f>'CH4 prod P and PI CO2 Inj'!F54</f>
        <v>22363.550000000003</v>
      </c>
      <c r="U54">
        <f>'CH4 prod P and PI CO2 Inj'!I54</f>
        <v>22363.550000000003</v>
      </c>
      <c r="V54">
        <f>'CH4 prod P and PI CO2 Inj'!L54</f>
        <v>22363.550000000003</v>
      </c>
      <c r="W54">
        <f>'CH4 prod P and PI CO2 Inj'!O54</f>
        <v>22363.550000000003</v>
      </c>
      <c r="X54">
        <f>'CH4 prod P and PI CO2 Inj'!R54</f>
        <v>22363.550000000003</v>
      </c>
      <c r="Y54">
        <f>'CH4 prod P and PI CO2 Inj'!U54</f>
        <v>22363.550000000003</v>
      </c>
      <c r="Z54">
        <f>'CH4 prod P and PI CO2 Inj'!X54</f>
        <v>22363.550000000003</v>
      </c>
      <c r="AA54">
        <f>'CH4 prod P and PI CO2 Inj'!AA54</f>
        <v>22363.550000000003</v>
      </c>
      <c r="AB54">
        <f>'CH4 prod P and PI CO2 Inj'!AD54</f>
        <v>22363.550000000003</v>
      </c>
      <c r="AC54">
        <f>'CH4 prod P and PI CO2 Inj'!AG54</f>
        <v>0</v>
      </c>
      <c r="AD54">
        <f>'CH4 prod P and PI CO2 Inj'!AJ54</f>
        <v>0</v>
      </c>
      <c r="AE54">
        <f>'CH4 prod P and PI CO2 Inj'!AM54</f>
        <v>0</v>
      </c>
      <c r="AF54">
        <f>'CH4 prod P and PI CO2 Inj'!AP54</f>
        <v>0</v>
      </c>
      <c r="AG54">
        <f>'CH4 prod P and PI CO2 Inj'!AS54</f>
        <v>0</v>
      </c>
      <c r="AH54">
        <f>'CH4 prod P and PI CO2 Inj'!AV54</f>
        <v>0</v>
      </c>
    </row>
    <row r="55" spans="2:34" x14ac:dyDescent="0.45">
      <c r="B55">
        <v>51</v>
      </c>
      <c r="C55" s="1">
        <f>'CH4 prod P and PI CO2 Inj'!D55+'CH4 prod P and PI CO2 Inj'!E55</f>
        <v>58634</v>
      </c>
      <c r="D55" s="1">
        <f>'CH4 prod P and PI CO2 Inj'!G55+'CH4 prod P and PI CO2 Inj'!H55</f>
        <v>58634</v>
      </c>
      <c r="E55" s="1">
        <f>'CH4 prod P and PI CO2 Inj'!J55+'CH4 prod P and PI CO2 Inj'!K55</f>
        <v>58634</v>
      </c>
      <c r="F55" s="1">
        <f>'CH4 prod P and PI CO2 Inj'!M55+'CH4 prod P and PI CO2 Inj'!N55</f>
        <v>58634</v>
      </c>
      <c r="G55" s="1">
        <f>'CH4 prod P and PI CO2 Inj'!P55+'CH4 prod P and PI CO2 Inj'!Q55</f>
        <v>58634</v>
      </c>
      <c r="H55" s="1">
        <f>'CH4 prod P and PI CO2 Inj'!S55+'CH4 prod P and PI CO2 Inj'!T55</f>
        <v>58634</v>
      </c>
      <c r="I55" s="1">
        <f>'CH4 prod P and PI CO2 Inj'!V55+'CH4 prod P and PI CO2 Inj'!W55</f>
        <v>58634</v>
      </c>
      <c r="J55" s="1">
        <f>'CH4 prod P and PI CO2 Inj'!Y55+'CH4 prod P and PI CO2 Inj'!Z55</f>
        <v>58634</v>
      </c>
      <c r="K55" s="1">
        <f>'CH4 prod P and PI CO2 Inj'!AB55+'CH4 prod P and PI CO2 Inj'!AC55</f>
        <v>58634</v>
      </c>
      <c r="L55" s="1">
        <f>'CH4 prod P and PI CO2 Inj'!AE55+'CH4 prod P and PI CO2 Inj'!AF55</f>
        <v>58634</v>
      </c>
      <c r="M55" s="1">
        <f>'CH4 prod P and PI CO2 Inj'!AH55+'CH4 prod P and PI CO2 Inj'!AI55</f>
        <v>135930</v>
      </c>
      <c r="N55" s="1">
        <f>'CH4 prod P and PI CO2 Inj'!AK55+'CH4 prod P and PI CO2 Inj'!AL55</f>
        <v>135930</v>
      </c>
      <c r="O55" s="1">
        <f>'CH4 prod P and PI CO2 Inj'!AN55+'CH4 prod P and PI CO2 Inj'!AO55</f>
        <v>135930</v>
      </c>
      <c r="P55" s="1">
        <f>'CH4 prod P and PI CO2 Inj'!AQ55+'CH4 prod P and PI CO2 Inj'!AR55</f>
        <v>135930</v>
      </c>
      <c r="Q55" s="1">
        <f>'CH4 prod P and PI CO2 Inj'!AT55+'CH4 prod P and PI CO2 Inj'!AU55</f>
        <v>135930</v>
      </c>
      <c r="R55" s="1"/>
      <c r="T55">
        <f>'CH4 prod P and PI CO2 Inj'!F55</f>
        <v>20687.105</v>
      </c>
      <c r="U55">
        <f>'CH4 prod P and PI CO2 Inj'!I55</f>
        <v>20687.105</v>
      </c>
      <c r="V55">
        <f>'CH4 prod P and PI CO2 Inj'!L55</f>
        <v>20687.105</v>
      </c>
      <c r="W55">
        <f>'CH4 prod P and PI CO2 Inj'!O55</f>
        <v>20687.105</v>
      </c>
      <c r="X55">
        <f>'CH4 prod P and PI CO2 Inj'!R55</f>
        <v>20687.105</v>
      </c>
      <c r="Y55">
        <f>'CH4 prod P and PI CO2 Inj'!U55</f>
        <v>20687.105</v>
      </c>
      <c r="Z55">
        <f>'CH4 prod P and PI CO2 Inj'!X55</f>
        <v>20687.105</v>
      </c>
      <c r="AA55">
        <f>'CH4 prod P and PI CO2 Inj'!AA55</f>
        <v>20687.105</v>
      </c>
      <c r="AB55">
        <f>'CH4 prod P and PI CO2 Inj'!AD55</f>
        <v>20687.105</v>
      </c>
      <c r="AC55">
        <f>'CH4 prod P and PI CO2 Inj'!AG55</f>
        <v>20687.105</v>
      </c>
      <c r="AD55">
        <f>'CH4 prod P and PI CO2 Inj'!AJ55</f>
        <v>0</v>
      </c>
      <c r="AE55">
        <f>'CH4 prod P and PI CO2 Inj'!AM55</f>
        <v>0</v>
      </c>
      <c r="AF55">
        <f>'CH4 prod P and PI CO2 Inj'!AP55</f>
        <v>0</v>
      </c>
      <c r="AG55">
        <f>'CH4 prod P and PI CO2 Inj'!AS55</f>
        <v>0</v>
      </c>
      <c r="AH55">
        <f>'CH4 prod P and PI CO2 Inj'!AV55</f>
        <v>0</v>
      </c>
    </row>
    <row r="56" spans="2:34" x14ac:dyDescent="0.45">
      <c r="B56">
        <v>52</v>
      </c>
      <c r="C56" s="1">
        <f>'CH4 prod P and PI CO2 Inj'!D56+'CH4 prod P and PI CO2 Inj'!E56</f>
        <v>57992</v>
      </c>
      <c r="D56" s="1">
        <f>'CH4 prod P and PI CO2 Inj'!G56+'CH4 prod P and PI CO2 Inj'!H56</f>
        <v>57992</v>
      </c>
      <c r="E56" s="1">
        <f>'CH4 prod P and PI CO2 Inj'!J56+'CH4 prod P and PI CO2 Inj'!K56</f>
        <v>57992</v>
      </c>
      <c r="F56" s="1">
        <f>'CH4 prod P and PI CO2 Inj'!M56+'CH4 prod P and PI CO2 Inj'!N56</f>
        <v>57992</v>
      </c>
      <c r="G56" s="1">
        <f>'CH4 prod P and PI CO2 Inj'!P56+'CH4 prod P and PI CO2 Inj'!Q56</f>
        <v>57992</v>
      </c>
      <c r="H56" s="1">
        <f>'CH4 prod P and PI CO2 Inj'!S56+'CH4 prod P and PI CO2 Inj'!T56</f>
        <v>57992</v>
      </c>
      <c r="I56" s="1">
        <f>'CH4 prod P and PI CO2 Inj'!V56+'CH4 prod P and PI CO2 Inj'!W56</f>
        <v>57992</v>
      </c>
      <c r="J56" s="1">
        <f>'CH4 prod P and PI CO2 Inj'!Y56+'CH4 prod P and PI CO2 Inj'!Z56</f>
        <v>57992</v>
      </c>
      <c r="K56" s="1">
        <f>'CH4 prod P and PI CO2 Inj'!AB56+'CH4 prod P and PI CO2 Inj'!AC56</f>
        <v>57992</v>
      </c>
      <c r="L56" s="1">
        <f>'CH4 prod P and PI CO2 Inj'!AE56+'CH4 prod P and PI CO2 Inj'!AF56</f>
        <v>57992</v>
      </c>
      <c r="M56" s="1">
        <f>'CH4 prod P and PI CO2 Inj'!AH56+'CH4 prod P and PI CO2 Inj'!AI56</f>
        <v>57992</v>
      </c>
      <c r="N56" s="1">
        <f>'CH4 prod P and PI CO2 Inj'!AK56+'CH4 prod P and PI CO2 Inj'!AL56</f>
        <v>132815</v>
      </c>
      <c r="O56" s="1">
        <f>'CH4 prod P and PI CO2 Inj'!AN56+'CH4 prod P and PI CO2 Inj'!AO56</f>
        <v>132815</v>
      </c>
      <c r="P56" s="1">
        <f>'CH4 prod P and PI CO2 Inj'!AQ56+'CH4 prod P and PI CO2 Inj'!AR56</f>
        <v>132815</v>
      </c>
      <c r="Q56" s="1">
        <f>'CH4 prod P and PI CO2 Inj'!AT56+'CH4 prod P and PI CO2 Inj'!AU56</f>
        <v>132815</v>
      </c>
      <c r="R56" s="1"/>
      <c r="T56">
        <f>'CH4 prod P and PI CO2 Inj'!F56</f>
        <v>19500.125</v>
      </c>
      <c r="U56">
        <f>'CH4 prod P and PI CO2 Inj'!I56</f>
        <v>19500.125</v>
      </c>
      <c r="V56">
        <f>'CH4 prod P and PI CO2 Inj'!L56</f>
        <v>19500.125</v>
      </c>
      <c r="W56">
        <f>'CH4 prod P and PI CO2 Inj'!O56</f>
        <v>19500.125</v>
      </c>
      <c r="X56">
        <f>'CH4 prod P and PI CO2 Inj'!R56</f>
        <v>19500.125</v>
      </c>
      <c r="Y56">
        <f>'CH4 prod P and PI CO2 Inj'!U56</f>
        <v>19500.125</v>
      </c>
      <c r="Z56">
        <f>'CH4 prod P and PI CO2 Inj'!X56</f>
        <v>19500.125</v>
      </c>
      <c r="AA56">
        <f>'CH4 prod P and PI CO2 Inj'!AA56</f>
        <v>19500.125</v>
      </c>
      <c r="AB56">
        <f>'CH4 prod P and PI CO2 Inj'!AD56</f>
        <v>19500.125</v>
      </c>
      <c r="AC56">
        <f>'CH4 prod P and PI CO2 Inj'!AG56</f>
        <v>19500.125</v>
      </c>
      <c r="AD56">
        <f>'CH4 prod P and PI CO2 Inj'!AJ56</f>
        <v>19500.125</v>
      </c>
      <c r="AE56">
        <f>'CH4 prod P and PI CO2 Inj'!AM56</f>
        <v>0</v>
      </c>
      <c r="AF56">
        <f>'CH4 prod P and PI CO2 Inj'!AP56</f>
        <v>0</v>
      </c>
      <c r="AG56">
        <f>'CH4 prod P and PI CO2 Inj'!AS56</f>
        <v>0</v>
      </c>
      <c r="AH56">
        <f>'CH4 prod P and PI CO2 Inj'!AV56</f>
        <v>0</v>
      </c>
    </row>
    <row r="57" spans="2:34" x14ac:dyDescent="0.45">
      <c r="B57">
        <v>53</v>
      </c>
      <c r="C57" s="1">
        <f>'CH4 prod P and PI CO2 Inj'!D57+'CH4 prod P and PI CO2 Inj'!E57</f>
        <v>58157</v>
      </c>
      <c r="D57" s="1">
        <f>'CH4 prod P and PI CO2 Inj'!G57+'CH4 prod P and PI CO2 Inj'!H57</f>
        <v>58157</v>
      </c>
      <c r="E57" s="1">
        <f>'CH4 prod P and PI CO2 Inj'!J57+'CH4 prod P and PI CO2 Inj'!K57</f>
        <v>58157</v>
      </c>
      <c r="F57" s="1">
        <f>'CH4 prod P and PI CO2 Inj'!M57+'CH4 prod P and PI CO2 Inj'!N57</f>
        <v>58157</v>
      </c>
      <c r="G57" s="1">
        <f>'CH4 prod P and PI CO2 Inj'!P57+'CH4 prod P and PI CO2 Inj'!Q57</f>
        <v>58157</v>
      </c>
      <c r="H57" s="1">
        <f>'CH4 prod P and PI CO2 Inj'!S57+'CH4 prod P and PI CO2 Inj'!T57</f>
        <v>58157</v>
      </c>
      <c r="I57" s="1">
        <f>'CH4 prod P and PI CO2 Inj'!V57+'CH4 prod P and PI CO2 Inj'!W57</f>
        <v>58157</v>
      </c>
      <c r="J57" s="1">
        <f>'CH4 prod P and PI CO2 Inj'!Y57+'CH4 prod P and PI CO2 Inj'!Z57</f>
        <v>58157</v>
      </c>
      <c r="K57" s="1">
        <f>'CH4 prod P and PI CO2 Inj'!AB57+'CH4 prod P and PI CO2 Inj'!AC57</f>
        <v>58157</v>
      </c>
      <c r="L57" s="1">
        <f>'CH4 prod P and PI CO2 Inj'!AE57+'CH4 prod P and PI CO2 Inj'!AF57</f>
        <v>58157</v>
      </c>
      <c r="M57" s="1">
        <f>'CH4 prod P and PI CO2 Inj'!AH57+'CH4 prod P and PI CO2 Inj'!AI57</f>
        <v>58157</v>
      </c>
      <c r="N57" s="1">
        <f>'CH4 prod P and PI CO2 Inj'!AK57+'CH4 prod P and PI CO2 Inj'!AL57</f>
        <v>58157</v>
      </c>
      <c r="O57" s="1">
        <f>'CH4 prod P and PI CO2 Inj'!AN57+'CH4 prod P and PI CO2 Inj'!AO57</f>
        <v>133059</v>
      </c>
      <c r="P57" s="1">
        <f>'CH4 prod P and PI CO2 Inj'!AQ57+'CH4 prod P and PI CO2 Inj'!AR57</f>
        <v>133059</v>
      </c>
      <c r="Q57" s="1">
        <f>'CH4 prod P and PI CO2 Inj'!AT57+'CH4 prod P and PI CO2 Inj'!AU57</f>
        <v>133059</v>
      </c>
      <c r="R57" s="1"/>
      <c r="T57">
        <f>'CH4 prod P and PI CO2 Inj'!F57</f>
        <v>18628.87</v>
      </c>
      <c r="U57">
        <f>'CH4 prod P and PI CO2 Inj'!I57</f>
        <v>18628.87</v>
      </c>
      <c r="V57">
        <f>'CH4 prod P and PI CO2 Inj'!L57</f>
        <v>18628.87</v>
      </c>
      <c r="W57">
        <f>'CH4 prod P and PI CO2 Inj'!O57</f>
        <v>18628.87</v>
      </c>
      <c r="X57">
        <f>'CH4 prod P and PI CO2 Inj'!R57</f>
        <v>18628.87</v>
      </c>
      <c r="Y57">
        <f>'CH4 prod P and PI CO2 Inj'!U57</f>
        <v>18628.87</v>
      </c>
      <c r="Z57">
        <f>'CH4 prod P and PI CO2 Inj'!X57</f>
        <v>18628.87</v>
      </c>
      <c r="AA57">
        <f>'CH4 prod P and PI CO2 Inj'!AA57</f>
        <v>18628.87</v>
      </c>
      <c r="AB57">
        <f>'CH4 prod P and PI CO2 Inj'!AD57</f>
        <v>18628.87</v>
      </c>
      <c r="AC57">
        <f>'CH4 prod P and PI CO2 Inj'!AG57</f>
        <v>18628.87</v>
      </c>
      <c r="AD57">
        <f>'CH4 prod P and PI CO2 Inj'!AJ57</f>
        <v>18628.87</v>
      </c>
      <c r="AE57">
        <f>'CH4 prod P and PI CO2 Inj'!AM57</f>
        <v>18628.87</v>
      </c>
      <c r="AF57">
        <f>'CH4 prod P and PI CO2 Inj'!AP57</f>
        <v>0</v>
      </c>
      <c r="AG57">
        <f>'CH4 prod P and PI CO2 Inj'!AS57</f>
        <v>0</v>
      </c>
      <c r="AH57">
        <f>'CH4 prod P and PI CO2 Inj'!AV57</f>
        <v>0</v>
      </c>
    </row>
    <row r="58" spans="2:34" x14ac:dyDescent="0.45">
      <c r="B58">
        <v>54</v>
      </c>
      <c r="C58" s="1">
        <f>'CH4 prod P and PI CO2 Inj'!D58+'CH4 prod P and PI CO2 Inj'!E58</f>
        <v>57726</v>
      </c>
      <c r="D58" s="1">
        <f>'CH4 prod P and PI CO2 Inj'!G58+'CH4 prod P and PI CO2 Inj'!H58</f>
        <v>57726</v>
      </c>
      <c r="E58" s="1">
        <f>'CH4 prod P and PI CO2 Inj'!J58+'CH4 prod P and PI CO2 Inj'!K58</f>
        <v>57726</v>
      </c>
      <c r="F58" s="1">
        <f>'CH4 prod P and PI CO2 Inj'!M58+'CH4 prod P and PI CO2 Inj'!N58</f>
        <v>57726</v>
      </c>
      <c r="G58" s="1">
        <f>'CH4 prod P and PI CO2 Inj'!P58+'CH4 prod P and PI CO2 Inj'!Q58</f>
        <v>57726</v>
      </c>
      <c r="H58" s="1">
        <f>'CH4 prod P and PI CO2 Inj'!S58+'CH4 prod P and PI CO2 Inj'!T58</f>
        <v>57726</v>
      </c>
      <c r="I58" s="1">
        <f>'CH4 prod P and PI CO2 Inj'!V58+'CH4 prod P and PI CO2 Inj'!W58</f>
        <v>57726</v>
      </c>
      <c r="J58" s="1">
        <f>'CH4 prod P and PI CO2 Inj'!Y58+'CH4 prod P and PI CO2 Inj'!Z58</f>
        <v>57726</v>
      </c>
      <c r="K58" s="1">
        <f>'CH4 prod P and PI CO2 Inj'!AB58+'CH4 prod P and PI CO2 Inj'!AC58</f>
        <v>57726</v>
      </c>
      <c r="L58" s="1">
        <f>'CH4 prod P and PI CO2 Inj'!AE58+'CH4 prod P and PI CO2 Inj'!AF58</f>
        <v>57726</v>
      </c>
      <c r="M58" s="1">
        <f>'CH4 prod P and PI CO2 Inj'!AH58+'CH4 prod P and PI CO2 Inj'!AI58</f>
        <v>57726</v>
      </c>
      <c r="N58" s="1">
        <f>'CH4 prod P and PI CO2 Inj'!AK58+'CH4 prod P and PI CO2 Inj'!AL58</f>
        <v>57726</v>
      </c>
      <c r="O58" s="1">
        <f>'CH4 prod P and PI CO2 Inj'!AN58+'CH4 prod P and PI CO2 Inj'!AO58</f>
        <v>57726</v>
      </c>
      <c r="P58" s="1">
        <f>'CH4 prod P and PI CO2 Inj'!AQ58+'CH4 prod P and PI CO2 Inj'!AR58</f>
        <v>130009</v>
      </c>
      <c r="Q58" s="1">
        <f>'CH4 prod P and PI CO2 Inj'!AT58+'CH4 prod P and PI CO2 Inj'!AU58</f>
        <v>130009</v>
      </c>
      <c r="R58" s="1"/>
      <c r="T58">
        <f>'CH4 prod P and PI CO2 Inj'!F58</f>
        <v>17947.78</v>
      </c>
      <c r="U58">
        <f>'CH4 prod P and PI CO2 Inj'!I58</f>
        <v>17947.78</v>
      </c>
      <c r="V58">
        <f>'CH4 prod P and PI CO2 Inj'!L58</f>
        <v>17947.78</v>
      </c>
      <c r="W58">
        <f>'CH4 prod P and PI CO2 Inj'!O58</f>
        <v>17947.78</v>
      </c>
      <c r="X58">
        <f>'CH4 prod P and PI CO2 Inj'!R58</f>
        <v>17947.78</v>
      </c>
      <c r="Y58">
        <f>'CH4 prod P and PI CO2 Inj'!U58</f>
        <v>17947.78</v>
      </c>
      <c r="Z58">
        <f>'CH4 prod P and PI CO2 Inj'!X58</f>
        <v>17947.78</v>
      </c>
      <c r="AA58">
        <f>'CH4 prod P and PI CO2 Inj'!AA58</f>
        <v>17947.78</v>
      </c>
      <c r="AB58">
        <f>'CH4 prod P and PI CO2 Inj'!AD58</f>
        <v>17947.78</v>
      </c>
      <c r="AC58">
        <f>'CH4 prod P and PI CO2 Inj'!AG58</f>
        <v>17947.78</v>
      </c>
      <c r="AD58">
        <f>'CH4 prod P and PI CO2 Inj'!AJ58</f>
        <v>17947.78</v>
      </c>
      <c r="AE58">
        <f>'CH4 prod P and PI CO2 Inj'!AM58</f>
        <v>17947.78</v>
      </c>
      <c r="AF58">
        <f>'CH4 prod P and PI CO2 Inj'!AP58</f>
        <v>17947.78</v>
      </c>
      <c r="AG58">
        <f>'CH4 prod P and PI CO2 Inj'!AS58</f>
        <v>0</v>
      </c>
      <c r="AH58">
        <f>'CH4 prod P and PI CO2 Inj'!AV58</f>
        <v>0</v>
      </c>
    </row>
    <row r="59" spans="2:34" x14ac:dyDescent="0.45">
      <c r="B59">
        <v>55</v>
      </c>
      <c r="C59" s="1">
        <f>'CH4 prod P and PI CO2 Inj'!D59+'CH4 prod P and PI CO2 Inj'!E59</f>
        <v>57362</v>
      </c>
      <c r="D59" s="1">
        <f>'CH4 prod P and PI CO2 Inj'!G59+'CH4 prod P and PI CO2 Inj'!H59</f>
        <v>57362</v>
      </c>
      <c r="E59" s="1">
        <f>'CH4 prod P and PI CO2 Inj'!J59+'CH4 prod P and PI CO2 Inj'!K59</f>
        <v>57362</v>
      </c>
      <c r="F59" s="1">
        <f>'CH4 prod P and PI CO2 Inj'!M59+'CH4 prod P and PI CO2 Inj'!N59</f>
        <v>57362</v>
      </c>
      <c r="G59" s="1">
        <f>'CH4 prod P and PI CO2 Inj'!P59+'CH4 prod P and PI CO2 Inj'!Q59</f>
        <v>57362</v>
      </c>
      <c r="H59" s="1">
        <f>'CH4 prod P and PI CO2 Inj'!S59+'CH4 prod P and PI CO2 Inj'!T59</f>
        <v>57362</v>
      </c>
      <c r="I59" s="1">
        <f>'CH4 prod P and PI CO2 Inj'!V59+'CH4 prod P and PI CO2 Inj'!W59</f>
        <v>57362</v>
      </c>
      <c r="J59" s="1">
        <f>'CH4 prod P and PI CO2 Inj'!Y59+'CH4 prod P and PI CO2 Inj'!Z59</f>
        <v>57362</v>
      </c>
      <c r="K59" s="1">
        <f>'CH4 prod P and PI CO2 Inj'!AB59+'CH4 prod P and PI CO2 Inj'!AC59</f>
        <v>57362</v>
      </c>
      <c r="L59" s="1">
        <f>'CH4 prod P and PI CO2 Inj'!AE59+'CH4 prod P and PI CO2 Inj'!AF59</f>
        <v>57362</v>
      </c>
      <c r="M59" s="1">
        <f>'CH4 prod P and PI CO2 Inj'!AH59+'CH4 prod P and PI CO2 Inj'!AI59</f>
        <v>57362</v>
      </c>
      <c r="N59" s="1">
        <f>'CH4 prod P and PI CO2 Inj'!AK59+'CH4 prod P and PI CO2 Inj'!AL59</f>
        <v>57362</v>
      </c>
      <c r="O59" s="1">
        <f>'CH4 prod P and PI CO2 Inj'!AN59+'CH4 prod P and PI CO2 Inj'!AO59</f>
        <v>57362</v>
      </c>
      <c r="P59" s="1">
        <f>'CH4 prod P and PI CO2 Inj'!AQ59+'CH4 prod P and PI CO2 Inj'!AR59</f>
        <v>57362</v>
      </c>
      <c r="Q59" s="1">
        <f>'CH4 prod P and PI CO2 Inj'!AT59+'CH4 prod P and PI CO2 Inj'!AU59</f>
        <v>127003</v>
      </c>
      <c r="R59" s="1"/>
      <c r="T59">
        <f>'CH4 prod P and PI CO2 Inj'!F59</f>
        <v>17378.744999999999</v>
      </c>
      <c r="U59">
        <f>'CH4 prod P and PI CO2 Inj'!I59</f>
        <v>17378.744999999999</v>
      </c>
      <c r="V59">
        <f>'CH4 prod P and PI CO2 Inj'!L59</f>
        <v>17378.744999999999</v>
      </c>
      <c r="W59">
        <f>'CH4 prod P and PI CO2 Inj'!O59</f>
        <v>17378.744999999999</v>
      </c>
      <c r="X59">
        <f>'CH4 prod P and PI CO2 Inj'!R59</f>
        <v>17378.744999999999</v>
      </c>
      <c r="Y59">
        <f>'CH4 prod P and PI CO2 Inj'!U59</f>
        <v>17378.744999999999</v>
      </c>
      <c r="Z59">
        <f>'CH4 prod P and PI CO2 Inj'!X59</f>
        <v>17378.744999999999</v>
      </c>
      <c r="AA59">
        <f>'CH4 prod P and PI CO2 Inj'!AA59</f>
        <v>17378.744999999999</v>
      </c>
      <c r="AB59">
        <f>'CH4 prod P and PI CO2 Inj'!AD59</f>
        <v>17378.744999999999</v>
      </c>
      <c r="AC59">
        <f>'CH4 prod P and PI CO2 Inj'!AG59</f>
        <v>17378.744999999999</v>
      </c>
      <c r="AD59">
        <f>'CH4 prod P and PI CO2 Inj'!AJ59</f>
        <v>17378.744999999999</v>
      </c>
      <c r="AE59">
        <f>'CH4 prod P and PI CO2 Inj'!AM59</f>
        <v>17378.744999999999</v>
      </c>
      <c r="AF59">
        <f>'CH4 prod P and PI CO2 Inj'!AP59</f>
        <v>17378.744999999999</v>
      </c>
      <c r="AG59">
        <f>'CH4 prod P and PI CO2 Inj'!AS59</f>
        <v>17378.744999999999</v>
      </c>
      <c r="AH59">
        <f>'CH4 prod P and PI CO2 Inj'!AV59</f>
        <v>0</v>
      </c>
    </row>
    <row r="60" spans="2:34" x14ac:dyDescent="0.45">
      <c r="B60">
        <v>56</v>
      </c>
      <c r="C60" s="1">
        <f>'CH4 prod P and PI CO2 Inj'!D60+'CH4 prod P and PI CO2 Inj'!E60</f>
        <v>57055</v>
      </c>
      <c r="D60" s="1">
        <f>'CH4 prod P and PI CO2 Inj'!G60+'CH4 prod P and PI CO2 Inj'!H60</f>
        <v>57055</v>
      </c>
      <c r="E60" s="1">
        <f>'CH4 prod P and PI CO2 Inj'!J60+'CH4 prod P and PI CO2 Inj'!K60</f>
        <v>57055</v>
      </c>
      <c r="F60" s="1">
        <f>'CH4 prod P and PI CO2 Inj'!M60+'CH4 prod P and PI CO2 Inj'!N60</f>
        <v>57055</v>
      </c>
      <c r="G60" s="1">
        <f>'CH4 prod P and PI CO2 Inj'!P60+'CH4 prod P and PI CO2 Inj'!Q60</f>
        <v>57055</v>
      </c>
      <c r="H60" s="1">
        <f>'CH4 prod P and PI CO2 Inj'!S60+'CH4 prod P and PI CO2 Inj'!T60</f>
        <v>57055</v>
      </c>
      <c r="I60" s="1">
        <f>'CH4 prod P and PI CO2 Inj'!V60+'CH4 prod P and PI CO2 Inj'!W60</f>
        <v>57055</v>
      </c>
      <c r="J60" s="1">
        <f>'CH4 prod P and PI CO2 Inj'!Y60+'CH4 prod P and PI CO2 Inj'!Z60</f>
        <v>57055</v>
      </c>
      <c r="K60" s="1">
        <f>'CH4 prod P and PI CO2 Inj'!AB60+'CH4 prod P and PI CO2 Inj'!AC60</f>
        <v>57055</v>
      </c>
      <c r="L60" s="1">
        <f>'CH4 prod P and PI CO2 Inj'!AE60+'CH4 prod P and PI CO2 Inj'!AF60</f>
        <v>57055</v>
      </c>
      <c r="M60" s="1">
        <f>'CH4 prod P and PI CO2 Inj'!AH60+'CH4 prod P and PI CO2 Inj'!AI60</f>
        <v>57055</v>
      </c>
      <c r="N60" s="1">
        <f>'CH4 prod P and PI CO2 Inj'!AK60+'CH4 prod P and PI CO2 Inj'!AL60</f>
        <v>57055</v>
      </c>
      <c r="O60" s="1">
        <f>'CH4 prod P and PI CO2 Inj'!AN60+'CH4 prod P and PI CO2 Inj'!AO60</f>
        <v>57055</v>
      </c>
      <c r="P60" s="1">
        <f>'CH4 prod P and PI CO2 Inj'!AQ60+'CH4 prod P and PI CO2 Inj'!AR60</f>
        <v>57055</v>
      </c>
      <c r="Q60" s="1">
        <f>'CH4 prod P and PI CO2 Inj'!AT60+'CH4 prod P and PI CO2 Inj'!AU60</f>
        <v>57055</v>
      </c>
      <c r="R60" s="1"/>
      <c r="T60">
        <f>'CH4 prod P and PI CO2 Inj'!F60</f>
        <v>16876.87</v>
      </c>
      <c r="U60">
        <f>'CH4 prod P and PI CO2 Inj'!I60</f>
        <v>16876.87</v>
      </c>
      <c r="V60">
        <f>'CH4 prod P and PI CO2 Inj'!L60</f>
        <v>16876.87</v>
      </c>
      <c r="W60">
        <f>'CH4 prod P and PI CO2 Inj'!O60</f>
        <v>16876.87</v>
      </c>
      <c r="X60">
        <f>'CH4 prod P and PI CO2 Inj'!R60</f>
        <v>16876.87</v>
      </c>
      <c r="Y60">
        <f>'CH4 prod P and PI CO2 Inj'!U60</f>
        <v>16876.87</v>
      </c>
      <c r="Z60">
        <f>'CH4 prod P and PI CO2 Inj'!X60</f>
        <v>16876.87</v>
      </c>
      <c r="AA60">
        <f>'CH4 prod P and PI CO2 Inj'!AA60</f>
        <v>16876.87</v>
      </c>
      <c r="AB60">
        <f>'CH4 prod P and PI CO2 Inj'!AD60</f>
        <v>16876.87</v>
      </c>
      <c r="AC60">
        <f>'CH4 prod P and PI CO2 Inj'!AG60</f>
        <v>16876.87</v>
      </c>
      <c r="AD60">
        <f>'CH4 prod P and PI CO2 Inj'!AJ60</f>
        <v>16876.87</v>
      </c>
      <c r="AE60">
        <f>'CH4 prod P and PI CO2 Inj'!AM60</f>
        <v>16876.87</v>
      </c>
      <c r="AF60">
        <f>'CH4 prod P and PI CO2 Inj'!AP60</f>
        <v>16876.87</v>
      </c>
      <c r="AG60">
        <f>'CH4 prod P and PI CO2 Inj'!AS60</f>
        <v>16876.87</v>
      </c>
      <c r="AH60">
        <f>'CH4 prod P and PI CO2 Inj'!AV60</f>
        <v>16876.87</v>
      </c>
    </row>
    <row r="61" spans="2:34" x14ac:dyDescent="0.45">
      <c r="B61">
        <v>57</v>
      </c>
      <c r="C61" s="1">
        <f>'CH4 prod P and PI CO2 Inj'!D61+'CH4 prod P and PI CO2 Inj'!E61</f>
        <v>56793</v>
      </c>
      <c r="D61" s="1">
        <f>'CH4 prod P and PI CO2 Inj'!G61+'CH4 prod P and PI CO2 Inj'!H61</f>
        <v>56793</v>
      </c>
      <c r="E61" s="1">
        <f>'CH4 prod P and PI CO2 Inj'!J61+'CH4 prod P and PI CO2 Inj'!K61</f>
        <v>56793</v>
      </c>
      <c r="F61" s="1">
        <f>'CH4 prod P and PI CO2 Inj'!M61+'CH4 prod P and PI CO2 Inj'!N61</f>
        <v>56793</v>
      </c>
      <c r="G61" s="1">
        <f>'CH4 prod P and PI CO2 Inj'!P61+'CH4 prod P and PI CO2 Inj'!Q61</f>
        <v>56793</v>
      </c>
      <c r="H61" s="1">
        <f>'CH4 prod P and PI CO2 Inj'!S61+'CH4 prod P and PI CO2 Inj'!T61</f>
        <v>56793</v>
      </c>
      <c r="I61" s="1">
        <f>'CH4 prod P and PI CO2 Inj'!V61+'CH4 prod P and PI CO2 Inj'!W61</f>
        <v>56793</v>
      </c>
      <c r="J61" s="1">
        <f>'CH4 prod P and PI CO2 Inj'!Y61+'CH4 prod P and PI CO2 Inj'!Z61</f>
        <v>56793</v>
      </c>
      <c r="K61" s="1">
        <f>'CH4 prod P and PI CO2 Inj'!AB61+'CH4 prod P and PI CO2 Inj'!AC61</f>
        <v>56793</v>
      </c>
      <c r="L61" s="1">
        <f>'CH4 prod P and PI CO2 Inj'!AE61+'CH4 prod P and PI CO2 Inj'!AF61</f>
        <v>56793</v>
      </c>
      <c r="M61" s="1">
        <f>'CH4 prod P and PI CO2 Inj'!AH61+'CH4 prod P and PI CO2 Inj'!AI61</f>
        <v>56793</v>
      </c>
      <c r="N61" s="1">
        <f>'CH4 prod P and PI CO2 Inj'!AK61+'CH4 prod P and PI CO2 Inj'!AL61</f>
        <v>56793</v>
      </c>
      <c r="O61" s="1">
        <f>'CH4 prod P and PI CO2 Inj'!AN61+'CH4 prod P and PI CO2 Inj'!AO61</f>
        <v>56793</v>
      </c>
      <c r="P61" s="1">
        <f>'CH4 prod P and PI CO2 Inj'!AQ61+'CH4 prod P and PI CO2 Inj'!AR61</f>
        <v>56793</v>
      </c>
      <c r="Q61" s="1">
        <f>'CH4 prod P and PI CO2 Inj'!AT61+'CH4 prod P and PI CO2 Inj'!AU61</f>
        <v>56793</v>
      </c>
      <c r="R61" s="1"/>
      <c r="T61">
        <f>'CH4 prod P and PI CO2 Inj'!F61</f>
        <v>16416.605</v>
      </c>
      <c r="U61">
        <f>'CH4 prod P and PI CO2 Inj'!I61</f>
        <v>16416.605</v>
      </c>
      <c r="V61">
        <f>'CH4 prod P and PI CO2 Inj'!L61</f>
        <v>16416.605</v>
      </c>
      <c r="W61">
        <f>'CH4 prod P and PI CO2 Inj'!O61</f>
        <v>16416.605</v>
      </c>
      <c r="X61">
        <f>'CH4 prod P and PI CO2 Inj'!R61</f>
        <v>16416.605</v>
      </c>
      <c r="Y61">
        <f>'CH4 prod P and PI CO2 Inj'!U61</f>
        <v>16416.605</v>
      </c>
      <c r="Z61">
        <f>'CH4 prod P and PI CO2 Inj'!X61</f>
        <v>16416.605</v>
      </c>
      <c r="AA61">
        <f>'CH4 prod P and PI CO2 Inj'!AA61</f>
        <v>16416.605</v>
      </c>
      <c r="AB61">
        <f>'CH4 prod P and PI CO2 Inj'!AD61</f>
        <v>16416.605</v>
      </c>
      <c r="AC61">
        <f>'CH4 prod P and PI CO2 Inj'!AG61</f>
        <v>16416.605</v>
      </c>
      <c r="AD61">
        <f>'CH4 prod P and PI CO2 Inj'!AJ61</f>
        <v>16416.605</v>
      </c>
      <c r="AE61">
        <f>'CH4 prod P and PI CO2 Inj'!AM61</f>
        <v>16416.605</v>
      </c>
      <c r="AF61">
        <f>'CH4 prod P and PI CO2 Inj'!AP61</f>
        <v>16416.605</v>
      </c>
      <c r="AG61">
        <f>'CH4 prod P and PI CO2 Inj'!AS61</f>
        <v>16416.605</v>
      </c>
      <c r="AH61">
        <f>'CH4 prod P and PI CO2 Inj'!AV61</f>
        <v>16416.605</v>
      </c>
    </row>
    <row r="62" spans="2:34" x14ac:dyDescent="0.45">
      <c r="B62">
        <v>58</v>
      </c>
      <c r="C62" s="1">
        <f>'CH4 prod P and PI CO2 Inj'!D62+'CH4 prod P and PI CO2 Inj'!E62</f>
        <v>57550</v>
      </c>
      <c r="D62" s="1">
        <f>'CH4 prod P and PI CO2 Inj'!G62+'CH4 prod P and PI CO2 Inj'!H62</f>
        <v>57550</v>
      </c>
      <c r="E62" s="1">
        <f>'CH4 prod P and PI CO2 Inj'!J62+'CH4 prod P and PI CO2 Inj'!K62</f>
        <v>57550</v>
      </c>
      <c r="F62" s="1">
        <f>'CH4 prod P and PI CO2 Inj'!M62+'CH4 prod P and PI CO2 Inj'!N62</f>
        <v>57550</v>
      </c>
      <c r="G62" s="1">
        <f>'CH4 prod P and PI CO2 Inj'!P62+'CH4 prod P and PI CO2 Inj'!Q62</f>
        <v>57550</v>
      </c>
      <c r="H62" s="1">
        <f>'CH4 prod P and PI CO2 Inj'!S62+'CH4 prod P and PI CO2 Inj'!T62</f>
        <v>57550</v>
      </c>
      <c r="I62" s="1">
        <f>'CH4 prod P and PI CO2 Inj'!V62+'CH4 prod P and PI CO2 Inj'!W62</f>
        <v>57550</v>
      </c>
      <c r="J62" s="1">
        <f>'CH4 prod P and PI CO2 Inj'!Y62+'CH4 prod P and PI CO2 Inj'!Z62</f>
        <v>57550</v>
      </c>
      <c r="K62" s="1">
        <f>'CH4 prod P and PI CO2 Inj'!AB62+'CH4 prod P and PI CO2 Inj'!AC62</f>
        <v>57550</v>
      </c>
      <c r="L62" s="1">
        <f>'CH4 prod P and PI CO2 Inj'!AE62+'CH4 prod P and PI CO2 Inj'!AF62</f>
        <v>57550</v>
      </c>
      <c r="M62" s="1">
        <f>'CH4 prod P and PI CO2 Inj'!AH62+'CH4 prod P and PI CO2 Inj'!AI62</f>
        <v>57550</v>
      </c>
      <c r="N62" s="1">
        <f>'CH4 prod P and PI CO2 Inj'!AK62+'CH4 prod P and PI CO2 Inj'!AL62</f>
        <v>57550</v>
      </c>
      <c r="O62" s="1">
        <f>'CH4 prod P and PI CO2 Inj'!AN62+'CH4 prod P and PI CO2 Inj'!AO62</f>
        <v>57550</v>
      </c>
      <c r="P62" s="1">
        <f>'CH4 prod P and PI CO2 Inj'!AQ62+'CH4 prod P and PI CO2 Inj'!AR62</f>
        <v>57550</v>
      </c>
      <c r="Q62" s="1">
        <f>'CH4 prod P and PI CO2 Inj'!AT62+'CH4 prod P and PI CO2 Inj'!AU62</f>
        <v>57550</v>
      </c>
      <c r="R62" s="1"/>
      <c r="T62">
        <f>'CH4 prod P and PI CO2 Inj'!F62</f>
        <v>15984.445</v>
      </c>
      <c r="U62">
        <f>'CH4 prod P and PI CO2 Inj'!I62</f>
        <v>15984.445</v>
      </c>
      <c r="V62">
        <f>'CH4 prod P and PI CO2 Inj'!L62</f>
        <v>15984.445</v>
      </c>
      <c r="W62">
        <f>'CH4 prod P and PI CO2 Inj'!O62</f>
        <v>15984.445</v>
      </c>
      <c r="X62">
        <f>'CH4 prod P and PI CO2 Inj'!R62</f>
        <v>15984.445</v>
      </c>
      <c r="Y62">
        <f>'CH4 prod P and PI CO2 Inj'!U62</f>
        <v>15984.445</v>
      </c>
      <c r="Z62">
        <f>'CH4 prod P and PI CO2 Inj'!X62</f>
        <v>15984.445</v>
      </c>
      <c r="AA62">
        <f>'CH4 prod P and PI CO2 Inj'!AA62</f>
        <v>15984.445</v>
      </c>
      <c r="AB62">
        <f>'CH4 prod P and PI CO2 Inj'!AD62</f>
        <v>15984.445</v>
      </c>
      <c r="AC62">
        <f>'CH4 prod P and PI CO2 Inj'!AG62</f>
        <v>15984.445</v>
      </c>
      <c r="AD62">
        <f>'CH4 prod P and PI CO2 Inj'!AJ62</f>
        <v>15984.445</v>
      </c>
      <c r="AE62">
        <f>'CH4 prod P and PI CO2 Inj'!AM62</f>
        <v>15984.445</v>
      </c>
      <c r="AF62">
        <f>'CH4 prod P and PI CO2 Inj'!AP62</f>
        <v>15984.445</v>
      </c>
      <c r="AG62">
        <f>'CH4 prod P and PI CO2 Inj'!AS62</f>
        <v>15984.445</v>
      </c>
      <c r="AH62">
        <f>'CH4 prod P and PI CO2 Inj'!AV62</f>
        <v>15984.445</v>
      </c>
    </row>
    <row r="63" spans="2:34" x14ac:dyDescent="0.45">
      <c r="B63">
        <v>59</v>
      </c>
      <c r="C63" s="1">
        <f>'CH4 prod P and PI CO2 Inj'!D63+'CH4 prod P and PI CO2 Inj'!E63</f>
        <v>57428</v>
      </c>
      <c r="D63" s="1">
        <f>'CH4 prod P and PI CO2 Inj'!G63+'CH4 prod P and PI CO2 Inj'!H63</f>
        <v>57428</v>
      </c>
      <c r="E63" s="1">
        <f>'CH4 prod P and PI CO2 Inj'!J63+'CH4 prod P and PI CO2 Inj'!K63</f>
        <v>57428</v>
      </c>
      <c r="F63" s="1">
        <f>'CH4 prod P and PI CO2 Inj'!M63+'CH4 prod P and PI CO2 Inj'!N63</f>
        <v>57428</v>
      </c>
      <c r="G63" s="1">
        <f>'CH4 prod P and PI CO2 Inj'!P63+'CH4 prod P and PI CO2 Inj'!Q63</f>
        <v>57428</v>
      </c>
      <c r="H63" s="1">
        <f>'CH4 prod P and PI CO2 Inj'!S63+'CH4 prod P and PI CO2 Inj'!T63</f>
        <v>57428</v>
      </c>
      <c r="I63" s="1">
        <f>'CH4 prod P and PI CO2 Inj'!V63+'CH4 prod P and PI CO2 Inj'!W63</f>
        <v>57428</v>
      </c>
      <c r="J63" s="1">
        <f>'CH4 prod P and PI CO2 Inj'!Y63+'CH4 prod P and PI CO2 Inj'!Z63</f>
        <v>57428</v>
      </c>
      <c r="K63" s="1">
        <f>'CH4 prod P and PI CO2 Inj'!AB63+'CH4 prod P and PI CO2 Inj'!AC63</f>
        <v>57428</v>
      </c>
      <c r="L63" s="1">
        <f>'CH4 prod P and PI CO2 Inj'!AE63+'CH4 prod P and PI CO2 Inj'!AF63</f>
        <v>57428</v>
      </c>
      <c r="M63" s="1">
        <f>'CH4 prod P and PI CO2 Inj'!AH63+'CH4 prod P and PI CO2 Inj'!AI63</f>
        <v>57428</v>
      </c>
      <c r="N63" s="1">
        <f>'CH4 prod P and PI CO2 Inj'!AK63+'CH4 prod P and PI CO2 Inj'!AL63</f>
        <v>57428</v>
      </c>
      <c r="O63" s="1">
        <f>'CH4 prod P and PI CO2 Inj'!AN63+'CH4 prod P and PI CO2 Inj'!AO63</f>
        <v>57428</v>
      </c>
      <c r="P63" s="1">
        <f>'CH4 prod P and PI CO2 Inj'!AQ63+'CH4 prod P and PI CO2 Inj'!AR63</f>
        <v>57428</v>
      </c>
      <c r="Q63" s="1">
        <f>'CH4 prod P and PI CO2 Inj'!AT63+'CH4 prod P and PI CO2 Inj'!AU63</f>
        <v>57428</v>
      </c>
      <c r="R63" s="1"/>
      <c r="T63">
        <f>'CH4 prod P and PI CO2 Inj'!F63</f>
        <v>15572.36</v>
      </c>
      <c r="U63">
        <f>'CH4 prod P and PI CO2 Inj'!I63</f>
        <v>15572.36</v>
      </c>
      <c r="V63">
        <f>'CH4 prod P and PI CO2 Inj'!L63</f>
        <v>15572.36</v>
      </c>
      <c r="W63">
        <f>'CH4 prod P and PI CO2 Inj'!O63</f>
        <v>15572.36</v>
      </c>
      <c r="X63">
        <f>'CH4 prod P and PI CO2 Inj'!R63</f>
        <v>15572.36</v>
      </c>
      <c r="Y63">
        <f>'CH4 prod P and PI CO2 Inj'!U63</f>
        <v>15572.36</v>
      </c>
      <c r="Z63">
        <f>'CH4 prod P and PI CO2 Inj'!X63</f>
        <v>15572.36</v>
      </c>
      <c r="AA63">
        <f>'CH4 prod P and PI CO2 Inj'!AA63</f>
        <v>15572.36</v>
      </c>
      <c r="AB63">
        <f>'CH4 prod P and PI CO2 Inj'!AD63</f>
        <v>15572.36</v>
      </c>
      <c r="AC63">
        <f>'CH4 prod P and PI CO2 Inj'!AG63</f>
        <v>15572.36</v>
      </c>
      <c r="AD63">
        <f>'CH4 prod P and PI CO2 Inj'!AJ63</f>
        <v>15572.36</v>
      </c>
      <c r="AE63">
        <f>'CH4 prod P and PI CO2 Inj'!AM63</f>
        <v>15572.36</v>
      </c>
      <c r="AF63">
        <f>'CH4 prod P and PI CO2 Inj'!AP63</f>
        <v>15572.36</v>
      </c>
      <c r="AG63">
        <f>'CH4 prod P and PI CO2 Inj'!AS63</f>
        <v>15572.36</v>
      </c>
      <c r="AH63">
        <f>'CH4 prod P and PI CO2 Inj'!AV63</f>
        <v>15572.36</v>
      </c>
    </row>
    <row r="64" spans="2:34" x14ac:dyDescent="0.45">
      <c r="B64">
        <v>60</v>
      </c>
      <c r="C64" s="1">
        <f>'CH4 prod P and PI CO2 Inj'!D64+'CH4 prod P and PI CO2 Inj'!E64</f>
        <v>57330</v>
      </c>
      <c r="D64" s="1">
        <f>'CH4 prod P and PI CO2 Inj'!G64+'CH4 prod P and PI CO2 Inj'!H64</f>
        <v>57330</v>
      </c>
      <c r="E64" s="1">
        <f>'CH4 prod P and PI CO2 Inj'!J64+'CH4 prod P and PI CO2 Inj'!K64</f>
        <v>57330</v>
      </c>
      <c r="F64" s="1">
        <f>'CH4 prod P and PI CO2 Inj'!M64+'CH4 prod P and PI CO2 Inj'!N64</f>
        <v>57330</v>
      </c>
      <c r="G64" s="1">
        <f>'CH4 prod P and PI CO2 Inj'!P64+'CH4 prod P and PI CO2 Inj'!Q64</f>
        <v>57330</v>
      </c>
      <c r="H64" s="1">
        <f>'CH4 prod P and PI CO2 Inj'!S64+'CH4 prod P and PI CO2 Inj'!T64</f>
        <v>57330</v>
      </c>
      <c r="I64" s="1">
        <f>'CH4 prod P and PI CO2 Inj'!V64+'CH4 prod P and PI CO2 Inj'!W64</f>
        <v>57330</v>
      </c>
      <c r="J64" s="1">
        <f>'CH4 prod P and PI CO2 Inj'!Y64+'CH4 prod P and PI CO2 Inj'!Z64</f>
        <v>57330</v>
      </c>
      <c r="K64" s="1">
        <f>'CH4 prod P and PI CO2 Inj'!AB64+'CH4 prod P and PI CO2 Inj'!AC64</f>
        <v>57330</v>
      </c>
      <c r="L64" s="1">
        <f>'CH4 prod P and PI CO2 Inj'!AE64+'CH4 prod P and PI CO2 Inj'!AF64</f>
        <v>57330</v>
      </c>
      <c r="M64" s="1">
        <f>'CH4 prod P and PI CO2 Inj'!AH64+'CH4 prod P and PI CO2 Inj'!AI64</f>
        <v>57330</v>
      </c>
      <c r="N64" s="1">
        <f>'CH4 prod P and PI CO2 Inj'!AK64+'CH4 prod P and PI CO2 Inj'!AL64</f>
        <v>57330</v>
      </c>
      <c r="O64" s="1">
        <f>'CH4 prod P and PI CO2 Inj'!AN64+'CH4 prod P and PI CO2 Inj'!AO64</f>
        <v>57330</v>
      </c>
      <c r="P64" s="1">
        <f>'CH4 prod P and PI CO2 Inj'!AQ64+'CH4 prod P and PI CO2 Inj'!AR64</f>
        <v>57330</v>
      </c>
      <c r="Q64" s="1">
        <f>'CH4 prod P and PI CO2 Inj'!AT64+'CH4 prod P and PI CO2 Inj'!AU64</f>
        <v>57330</v>
      </c>
      <c r="R64" s="1"/>
      <c r="T64">
        <f>'CH4 prod P and PI CO2 Inj'!F64</f>
        <v>15175.970000000001</v>
      </c>
      <c r="U64">
        <f>'CH4 prod P and PI CO2 Inj'!I64</f>
        <v>15175.970000000001</v>
      </c>
      <c r="V64">
        <f>'CH4 prod P and PI CO2 Inj'!L64</f>
        <v>15175.970000000001</v>
      </c>
      <c r="W64">
        <f>'CH4 prod P and PI CO2 Inj'!O64</f>
        <v>15175.970000000001</v>
      </c>
      <c r="X64">
        <f>'CH4 prod P and PI CO2 Inj'!R64</f>
        <v>15175.970000000001</v>
      </c>
      <c r="Y64">
        <f>'CH4 prod P and PI CO2 Inj'!U64</f>
        <v>15175.970000000001</v>
      </c>
      <c r="Z64">
        <f>'CH4 prod P and PI CO2 Inj'!X64</f>
        <v>15175.970000000001</v>
      </c>
      <c r="AA64">
        <f>'CH4 prod P and PI CO2 Inj'!AA64</f>
        <v>15175.970000000001</v>
      </c>
      <c r="AB64">
        <f>'CH4 prod P and PI CO2 Inj'!AD64</f>
        <v>15175.970000000001</v>
      </c>
      <c r="AC64">
        <f>'CH4 prod P and PI CO2 Inj'!AG64</f>
        <v>15175.970000000001</v>
      </c>
      <c r="AD64">
        <f>'CH4 prod P and PI CO2 Inj'!AJ64</f>
        <v>15175.970000000001</v>
      </c>
      <c r="AE64">
        <f>'CH4 prod P and PI CO2 Inj'!AM64</f>
        <v>15175.970000000001</v>
      </c>
      <c r="AF64">
        <f>'CH4 prod P and PI CO2 Inj'!AP64</f>
        <v>15175.970000000001</v>
      </c>
      <c r="AG64">
        <f>'CH4 prod P and PI CO2 Inj'!AS64</f>
        <v>15175.970000000001</v>
      </c>
      <c r="AH64">
        <f>'CH4 prod P and PI CO2 Inj'!AV64</f>
        <v>15175.970000000001</v>
      </c>
    </row>
    <row r="65" spans="2:34" x14ac:dyDescent="0.45">
      <c r="B65">
        <v>61</v>
      </c>
      <c r="C65" s="1">
        <f>'CH4 prod P and PI CO2 Inj'!D65+'CH4 prod P and PI CO2 Inj'!E65</f>
        <v>57245</v>
      </c>
      <c r="D65" s="1">
        <f>'CH4 prod P and PI CO2 Inj'!G65+'CH4 prod P and PI CO2 Inj'!H65</f>
        <v>57245</v>
      </c>
      <c r="E65" s="1">
        <f>'CH4 prod P and PI CO2 Inj'!J65+'CH4 prod P and PI CO2 Inj'!K65</f>
        <v>57245</v>
      </c>
      <c r="F65" s="1">
        <f>'CH4 prod P and PI CO2 Inj'!M65+'CH4 prod P and PI CO2 Inj'!N65</f>
        <v>57245</v>
      </c>
      <c r="G65" s="1">
        <f>'CH4 prod P and PI CO2 Inj'!P65+'CH4 prod P and PI CO2 Inj'!Q65</f>
        <v>57245</v>
      </c>
      <c r="H65" s="1">
        <f>'CH4 prod P and PI CO2 Inj'!S65+'CH4 prod P and PI CO2 Inj'!T65</f>
        <v>57245</v>
      </c>
      <c r="I65" s="1">
        <f>'CH4 prod P and PI CO2 Inj'!V65+'CH4 prod P and PI CO2 Inj'!W65</f>
        <v>57245</v>
      </c>
      <c r="J65" s="1">
        <f>'CH4 prod P and PI CO2 Inj'!Y65+'CH4 prod P and PI CO2 Inj'!Z65</f>
        <v>57245</v>
      </c>
      <c r="K65" s="1">
        <f>'CH4 prod P and PI CO2 Inj'!AB65+'CH4 prod P and PI CO2 Inj'!AC65</f>
        <v>57245</v>
      </c>
      <c r="L65" s="1">
        <f>'CH4 prod P and PI CO2 Inj'!AE65+'CH4 prod P and PI CO2 Inj'!AF65</f>
        <v>57245</v>
      </c>
      <c r="M65" s="1">
        <f>'CH4 prod P and PI CO2 Inj'!AH65+'CH4 prod P and PI CO2 Inj'!AI65</f>
        <v>57245</v>
      </c>
      <c r="N65" s="1">
        <f>'CH4 prod P and PI CO2 Inj'!AK65+'CH4 prod P and PI CO2 Inj'!AL65</f>
        <v>57245</v>
      </c>
      <c r="O65" s="1">
        <f>'CH4 prod P and PI CO2 Inj'!AN65+'CH4 prod P and PI CO2 Inj'!AO65</f>
        <v>57245</v>
      </c>
      <c r="P65" s="1">
        <f>'CH4 prod P and PI CO2 Inj'!AQ65+'CH4 prod P and PI CO2 Inj'!AR65</f>
        <v>57245</v>
      </c>
      <c r="Q65" s="1">
        <f>'CH4 prod P and PI CO2 Inj'!AT65+'CH4 prod P and PI CO2 Inj'!AU65</f>
        <v>57245</v>
      </c>
      <c r="R65" s="1"/>
      <c r="T65">
        <f>'CH4 prod P and PI CO2 Inj'!F65</f>
        <v>14793.085000000001</v>
      </c>
      <c r="U65">
        <f>'CH4 prod P and PI CO2 Inj'!I65</f>
        <v>14793.085000000001</v>
      </c>
      <c r="V65">
        <f>'CH4 prod P and PI CO2 Inj'!L65</f>
        <v>14793.085000000001</v>
      </c>
      <c r="W65">
        <f>'CH4 prod P and PI CO2 Inj'!O65</f>
        <v>14793.085000000001</v>
      </c>
      <c r="X65">
        <f>'CH4 prod P and PI CO2 Inj'!R65</f>
        <v>14793.085000000001</v>
      </c>
      <c r="Y65">
        <f>'CH4 prod P and PI CO2 Inj'!U65</f>
        <v>14793.085000000001</v>
      </c>
      <c r="Z65">
        <f>'CH4 prod P and PI CO2 Inj'!X65</f>
        <v>14793.085000000001</v>
      </c>
      <c r="AA65">
        <f>'CH4 prod P and PI CO2 Inj'!AA65</f>
        <v>14793.085000000001</v>
      </c>
      <c r="AB65">
        <f>'CH4 prod P and PI CO2 Inj'!AD65</f>
        <v>14793.085000000001</v>
      </c>
      <c r="AC65">
        <f>'CH4 prod P and PI CO2 Inj'!AG65</f>
        <v>14793.085000000001</v>
      </c>
      <c r="AD65">
        <f>'CH4 prod P and PI CO2 Inj'!AJ65</f>
        <v>14793.085000000001</v>
      </c>
      <c r="AE65">
        <f>'CH4 prod P and PI CO2 Inj'!AM65</f>
        <v>14793.085000000001</v>
      </c>
      <c r="AF65">
        <f>'CH4 prod P and PI CO2 Inj'!AP65</f>
        <v>14793.085000000001</v>
      </c>
      <c r="AG65">
        <f>'CH4 prod P and PI CO2 Inj'!AS65</f>
        <v>14793.085000000001</v>
      </c>
      <c r="AH65">
        <f>'CH4 prod P and PI CO2 Inj'!AV65</f>
        <v>14793.085000000001</v>
      </c>
    </row>
    <row r="66" spans="2:34" x14ac:dyDescent="0.45">
      <c r="B66">
        <v>62</v>
      </c>
      <c r="C66" s="1">
        <f>'CH4 prod P and PI CO2 Inj'!D66+'CH4 prod P and PI CO2 Inj'!E66</f>
        <v>57164</v>
      </c>
      <c r="D66" s="1">
        <f>'CH4 prod P and PI CO2 Inj'!G66+'CH4 prod P and PI CO2 Inj'!H66</f>
        <v>57164</v>
      </c>
      <c r="E66" s="1">
        <f>'CH4 prod P and PI CO2 Inj'!J66+'CH4 prod P and PI CO2 Inj'!K66</f>
        <v>57164</v>
      </c>
      <c r="F66" s="1">
        <f>'CH4 prod P and PI CO2 Inj'!M66+'CH4 prod P and PI CO2 Inj'!N66</f>
        <v>57164</v>
      </c>
      <c r="G66" s="1">
        <f>'CH4 prod P and PI CO2 Inj'!P66+'CH4 prod P and PI CO2 Inj'!Q66</f>
        <v>57164</v>
      </c>
      <c r="H66" s="1">
        <f>'CH4 prod P and PI CO2 Inj'!S66+'CH4 prod P and PI CO2 Inj'!T66</f>
        <v>57164</v>
      </c>
      <c r="I66" s="1">
        <f>'CH4 prod P and PI CO2 Inj'!V66+'CH4 prod P and PI CO2 Inj'!W66</f>
        <v>57164</v>
      </c>
      <c r="J66" s="1">
        <f>'CH4 prod P and PI CO2 Inj'!Y66+'CH4 prod P and PI CO2 Inj'!Z66</f>
        <v>57164</v>
      </c>
      <c r="K66" s="1">
        <f>'CH4 prod P and PI CO2 Inj'!AB66+'CH4 prod P and PI CO2 Inj'!AC66</f>
        <v>57164</v>
      </c>
      <c r="L66" s="1">
        <f>'CH4 prod P and PI CO2 Inj'!AE66+'CH4 prod P and PI CO2 Inj'!AF66</f>
        <v>57164</v>
      </c>
      <c r="M66" s="1">
        <f>'CH4 prod P and PI CO2 Inj'!AH66+'CH4 prod P and PI CO2 Inj'!AI66</f>
        <v>57164</v>
      </c>
      <c r="N66" s="1">
        <f>'CH4 prod P and PI CO2 Inj'!AK66+'CH4 prod P and PI CO2 Inj'!AL66</f>
        <v>57164</v>
      </c>
      <c r="O66" s="1">
        <f>'CH4 prod P and PI CO2 Inj'!AN66+'CH4 prod P and PI CO2 Inj'!AO66</f>
        <v>57164</v>
      </c>
      <c r="P66" s="1">
        <f>'CH4 prod P and PI CO2 Inj'!AQ66+'CH4 prod P and PI CO2 Inj'!AR66</f>
        <v>57164</v>
      </c>
      <c r="Q66" s="1">
        <f>'CH4 prod P and PI CO2 Inj'!AT66+'CH4 prod P and PI CO2 Inj'!AU66</f>
        <v>57164</v>
      </c>
      <c r="R66" s="1"/>
      <c r="T66">
        <f>'CH4 prod P and PI CO2 Inj'!F66</f>
        <v>14421.880000000001</v>
      </c>
      <c r="U66">
        <f>'CH4 prod P and PI CO2 Inj'!I66</f>
        <v>14421.880000000001</v>
      </c>
      <c r="V66">
        <f>'CH4 prod P and PI CO2 Inj'!L66</f>
        <v>14421.880000000001</v>
      </c>
      <c r="W66">
        <f>'CH4 prod P and PI CO2 Inj'!O66</f>
        <v>14421.880000000001</v>
      </c>
      <c r="X66">
        <f>'CH4 prod P and PI CO2 Inj'!R66</f>
        <v>14421.880000000001</v>
      </c>
      <c r="Y66">
        <f>'CH4 prod P and PI CO2 Inj'!U66</f>
        <v>14421.880000000001</v>
      </c>
      <c r="Z66">
        <f>'CH4 prod P and PI CO2 Inj'!X66</f>
        <v>14421.880000000001</v>
      </c>
      <c r="AA66">
        <f>'CH4 prod P and PI CO2 Inj'!AA66</f>
        <v>14421.880000000001</v>
      </c>
      <c r="AB66">
        <f>'CH4 prod P and PI CO2 Inj'!AD66</f>
        <v>14421.880000000001</v>
      </c>
      <c r="AC66">
        <f>'CH4 prod P and PI CO2 Inj'!AG66</f>
        <v>14421.880000000001</v>
      </c>
      <c r="AD66">
        <f>'CH4 prod P and PI CO2 Inj'!AJ66</f>
        <v>14421.880000000001</v>
      </c>
      <c r="AE66">
        <f>'CH4 prod P and PI CO2 Inj'!AM66</f>
        <v>14421.880000000001</v>
      </c>
      <c r="AF66">
        <f>'CH4 prod P and PI CO2 Inj'!AP66</f>
        <v>14421.880000000001</v>
      </c>
      <c r="AG66">
        <f>'CH4 prod P and PI CO2 Inj'!AS66</f>
        <v>14421.880000000001</v>
      </c>
      <c r="AH66">
        <f>'CH4 prod P and PI CO2 Inj'!AV66</f>
        <v>14421.880000000001</v>
      </c>
    </row>
    <row r="67" spans="2:34" x14ac:dyDescent="0.45">
      <c r="B67">
        <v>63</v>
      </c>
      <c r="C67" s="1">
        <f>'CH4 prod P and PI CO2 Inj'!D67+'CH4 prod P and PI CO2 Inj'!E67</f>
        <v>58449</v>
      </c>
      <c r="D67" s="1">
        <f>'CH4 prod P and PI CO2 Inj'!G67+'CH4 prod P and PI CO2 Inj'!H67</f>
        <v>58449</v>
      </c>
      <c r="E67" s="1">
        <f>'CH4 prod P and PI CO2 Inj'!J67+'CH4 prod P and PI CO2 Inj'!K67</f>
        <v>58449</v>
      </c>
      <c r="F67" s="1">
        <f>'CH4 prod P and PI CO2 Inj'!M67+'CH4 prod P and PI CO2 Inj'!N67</f>
        <v>58449</v>
      </c>
      <c r="G67" s="1">
        <f>'CH4 prod P and PI CO2 Inj'!P67+'CH4 prod P and PI CO2 Inj'!Q67</f>
        <v>58449</v>
      </c>
      <c r="H67" s="1">
        <f>'CH4 prod P and PI CO2 Inj'!S67+'CH4 prod P and PI CO2 Inj'!T67</f>
        <v>58449</v>
      </c>
      <c r="I67" s="1">
        <f>'CH4 prod P and PI CO2 Inj'!V67+'CH4 prod P and PI CO2 Inj'!W67</f>
        <v>58449</v>
      </c>
      <c r="J67" s="1">
        <f>'CH4 prod P and PI CO2 Inj'!Y67+'CH4 prod P and PI CO2 Inj'!Z67</f>
        <v>58449</v>
      </c>
      <c r="K67" s="1">
        <f>'CH4 prod P and PI CO2 Inj'!AB67+'CH4 prod P and PI CO2 Inj'!AC67</f>
        <v>58449</v>
      </c>
      <c r="L67" s="1">
        <f>'CH4 prod P and PI CO2 Inj'!AE67+'CH4 prod P and PI CO2 Inj'!AF67</f>
        <v>58449</v>
      </c>
      <c r="M67" s="1">
        <f>'CH4 prod P and PI CO2 Inj'!AH67+'CH4 prod P and PI CO2 Inj'!AI67</f>
        <v>58449</v>
      </c>
      <c r="N67" s="1">
        <f>'CH4 prod P and PI CO2 Inj'!AK67+'CH4 prod P and PI CO2 Inj'!AL67</f>
        <v>58449</v>
      </c>
      <c r="O67" s="1">
        <f>'CH4 prod P and PI CO2 Inj'!AN67+'CH4 prod P and PI CO2 Inj'!AO67</f>
        <v>58449</v>
      </c>
      <c r="P67" s="1">
        <f>'CH4 prod P and PI CO2 Inj'!AQ67+'CH4 prod P and PI CO2 Inj'!AR67</f>
        <v>58449</v>
      </c>
      <c r="Q67" s="1">
        <f>'CH4 prod P and PI CO2 Inj'!AT67+'CH4 prod P and PI CO2 Inj'!AU67</f>
        <v>58449</v>
      </c>
      <c r="R67" s="1"/>
      <c r="T67">
        <f>'CH4 prod P and PI CO2 Inj'!F67</f>
        <v>14061.990000000002</v>
      </c>
      <c r="U67">
        <f>'CH4 prod P and PI CO2 Inj'!I67</f>
        <v>14061.990000000002</v>
      </c>
      <c r="V67">
        <f>'CH4 prod P and PI CO2 Inj'!L67</f>
        <v>14061.990000000002</v>
      </c>
      <c r="W67">
        <f>'CH4 prod P and PI CO2 Inj'!O67</f>
        <v>14061.990000000002</v>
      </c>
      <c r="X67">
        <f>'CH4 prod P and PI CO2 Inj'!R67</f>
        <v>14061.990000000002</v>
      </c>
      <c r="Y67">
        <f>'CH4 prod P and PI CO2 Inj'!U67</f>
        <v>14061.990000000002</v>
      </c>
      <c r="Z67">
        <f>'CH4 prod P and PI CO2 Inj'!X67</f>
        <v>14061.990000000002</v>
      </c>
      <c r="AA67">
        <f>'CH4 prod P and PI CO2 Inj'!AA67</f>
        <v>14061.990000000002</v>
      </c>
      <c r="AB67">
        <f>'CH4 prod P and PI CO2 Inj'!AD67</f>
        <v>14061.990000000002</v>
      </c>
      <c r="AC67">
        <f>'CH4 prod P and PI CO2 Inj'!AG67</f>
        <v>14061.990000000002</v>
      </c>
      <c r="AD67">
        <f>'CH4 prod P and PI CO2 Inj'!AJ67</f>
        <v>14061.990000000002</v>
      </c>
      <c r="AE67">
        <f>'CH4 prod P and PI CO2 Inj'!AM67</f>
        <v>14061.990000000002</v>
      </c>
      <c r="AF67">
        <f>'CH4 prod P and PI CO2 Inj'!AP67</f>
        <v>14061.990000000002</v>
      </c>
      <c r="AG67">
        <f>'CH4 prod P and PI CO2 Inj'!AS67</f>
        <v>14061.990000000002</v>
      </c>
      <c r="AH67">
        <f>'CH4 prod P and PI CO2 Inj'!AV67</f>
        <v>14061.990000000002</v>
      </c>
    </row>
    <row r="68" spans="2:34" x14ac:dyDescent="0.45">
      <c r="B68">
        <v>64</v>
      </c>
      <c r="C68" s="1">
        <f>'CH4 prod P and PI CO2 Inj'!D68+'CH4 prod P and PI CO2 Inj'!E68</f>
        <v>58465</v>
      </c>
      <c r="D68" s="1">
        <f>'CH4 prod P and PI CO2 Inj'!G68+'CH4 prod P and PI CO2 Inj'!H68</f>
        <v>58465</v>
      </c>
      <c r="E68" s="1">
        <f>'CH4 prod P and PI CO2 Inj'!J68+'CH4 prod P and PI CO2 Inj'!K68</f>
        <v>58465</v>
      </c>
      <c r="F68" s="1">
        <f>'CH4 prod P and PI CO2 Inj'!M68+'CH4 prod P and PI CO2 Inj'!N68</f>
        <v>58465</v>
      </c>
      <c r="G68" s="1">
        <f>'CH4 prod P and PI CO2 Inj'!P68+'CH4 prod P and PI CO2 Inj'!Q68</f>
        <v>58465</v>
      </c>
      <c r="H68" s="1">
        <f>'CH4 prod P and PI CO2 Inj'!S68+'CH4 prod P and PI CO2 Inj'!T68</f>
        <v>58465</v>
      </c>
      <c r="I68" s="1">
        <f>'CH4 prod P and PI CO2 Inj'!V68+'CH4 prod P and PI CO2 Inj'!W68</f>
        <v>58465</v>
      </c>
      <c r="J68" s="1">
        <f>'CH4 prod P and PI CO2 Inj'!Y68+'CH4 prod P and PI CO2 Inj'!Z68</f>
        <v>58465</v>
      </c>
      <c r="K68" s="1">
        <f>'CH4 prod P and PI CO2 Inj'!AB68+'CH4 prod P and PI CO2 Inj'!AC68</f>
        <v>58465</v>
      </c>
      <c r="L68" s="1">
        <f>'CH4 prod P and PI CO2 Inj'!AE68+'CH4 prod P and PI CO2 Inj'!AF68</f>
        <v>58465</v>
      </c>
      <c r="M68" s="1">
        <f>'CH4 prod P and PI CO2 Inj'!AH68+'CH4 prod P and PI CO2 Inj'!AI68</f>
        <v>58465</v>
      </c>
      <c r="N68" s="1">
        <f>'CH4 prod P and PI CO2 Inj'!AK68+'CH4 prod P and PI CO2 Inj'!AL68</f>
        <v>58465</v>
      </c>
      <c r="O68" s="1">
        <f>'CH4 prod P and PI CO2 Inj'!AN68+'CH4 prod P and PI CO2 Inj'!AO68</f>
        <v>58465</v>
      </c>
      <c r="P68" s="1">
        <f>'CH4 prod P and PI CO2 Inj'!AQ68+'CH4 prod P and PI CO2 Inj'!AR68</f>
        <v>58465</v>
      </c>
      <c r="Q68" s="1">
        <f>'CH4 prod P and PI CO2 Inj'!AT68+'CH4 prod P and PI CO2 Inj'!AU68</f>
        <v>58465</v>
      </c>
      <c r="R68" s="1"/>
      <c r="T68">
        <f>'CH4 prod P and PI CO2 Inj'!F68</f>
        <v>13712.32</v>
      </c>
      <c r="U68">
        <f>'CH4 prod P and PI CO2 Inj'!I68</f>
        <v>13712.32</v>
      </c>
      <c r="V68">
        <f>'CH4 prod P and PI CO2 Inj'!L68</f>
        <v>13712.32</v>
      </c>
      <c r="W68">
        <f>'CH4 prod P and PI CO2 Inj'!O68</f>
        <v>13712.32</v>
      </c>
      <c r="X68">
        <f>'CH4 prod P and PI CO2 Inj'!R68</f>
        <v>13712.32</v>
      </c>
      <c r="Y68">
        <f>'CH4 prod P and PI CO2 Inj'!U68</f>
        <v>13712.32</v>
      </c>
      <c r="Z68">
        <f>'CH4 prod P and PI CO2 Inj'!X68</f>
        <v>13712.32</v>
      </c>
      <c r="AA68">
        <f>'CH4 prod P and PI CO2 Inj'!AA68</f>
        <v>13712.32</v>
      </c>
      <c r="AB68">
        <f>'CH4 prod P and PI CO2 Inj'!AD68</f>
        <v>13712.32</v>
      </c>
      <c r="AC68">
        <f>'CH4 prod P and PI CO2 Inj'!AG68</f>
        <v>13712.32</v>
      </c>
      <c r="AD68">
        <f>'CH4 prod P and PI CO2 Inj'!AJ68</f>
        <v>13712.32</v>
      </c>
      <c r="AE68">
        <f>'CH4 prod P and PI CO2 Inj'!AM68</f>
        <v>13712.32</v>
      </c>
      <c r="AF68">
        <f>'CH4 prod P and PI CO2 Inj'!AP68</f>
        <v>13712.32</v>
      </c>
      <c r="AG68">
        <f>'CH4 prod P and PI CO2 Inj'!AS68</f>
        <v>13712.32</v>
      </c>
      <c r="AH68">
        <f>'CH4 prod P and PI CO2 Inj'!AV68</f>
        <v>13712.32</v>
      </c>
    </row>
    <row r="69" spans="2:34" x14ac:dyDescent="0.45">
      <c r="B69">
        <v>65</v>
      </c>
      <c r="C69" s="1">
        <f>'CH4 prod P and PI CO2 Inj'!D69+'CH4 prod P and PI CO2 Inj'!E69</f>
        <v>58465</v>
      </c>
      <c r="D69" s="1">
        <f>'CH4 prod P and PI CO2 Inj'!G69+'CH4 prod P and PI CO2 Inj'!H69</f>
        <v>58465</v>
      </c>
      <c r="E69" s="1">
        <f>'CH4 prod P and PI CO2 Inj'!J69+'CH4 prod P and PI CO2 Inj'!K69</f>
        <v>58465</v>
      </c>
      <c r="F69" s="1">
        <f>'CH4 prod P and PI CO2 Inj'!M69+'CH4 prod P and PI CO2 Inj'!N69</f>
        <v>58465</v>
      </c>
      <c r="G69" s="1">
        <f>'CH4 prod P and PI CO2 Inj'!P69+'CH4 prod P and PI CO2 Inj'!Q69</f>
        <v>58465</v>
      </c>
      <c r="H69" s="1">
        <f>'CH4 prod P and PI CO2 Inj'!S69+'CH4 prod P and PI CO2 Inj'!T69</f>
        <v>58465</v>
      </c>
      <c r="I69" s="1">
        <f>'CH4 prod P and PI CO2 Inj'!V69+'CH4 prod P and PI CO2 Inj'!W69</f>
        <v>58465</v>
      </c>
      <c r="J69" s="1">
        <f>'CH4 prod P and PI CO2 Inj'!Y69+'CH4 prod P and PI CO2 Inj'!Z69</f>
        <v>58465</v>
      </c>
      <c r="K69" s="1">
        <f>'CH4 prod P and PI CO2 Inj'!AB69+'CH4 prod P and PI CO2 Inj'!AC69</f>
        <v>58465</v>
      </c>
      <c r="L69" s="1">
        <f>'CH4 prod P and PI CO2 Inj'!AE69+'CH4 prod P and PI CO2 Inj'!AF69</f>
        <v>58465</v>
      </c>
      <c r="M69" s="1">
        <f>'CH4 prod P and PI CO2 Inj'!AH69+'CH4 prod P and PI CO2 Inj'!AI69</f>
        <v>58465</v>
      </c>
      <c r="N69" s="1">
        <f>'CH4 prod P and PI CO2 Inj'!AK69+'CH4 prod P and PI CO2 Inj'!AL69</f>
        <v>58465</v>
      </c>
      <c r="O69" s="1">
        <f>'CH4 prod P and PI CO2 Inj'!AN69+'CH4 prod P and PI CO2 Inj'!AO69</f>
        <v>58465</v>
      </c>
      <c r="P69" s="1">
        <f>'CH4 prod P and PI CO2 Inj'!AQ69+'CH4 prod P and PI CO2 Inj'!AR69</f>
        <v>58465</v>
      </c>
      <c r="Q69" s="1">
        <f>'CH4 prod P and PI CO2 Inj'!AT69+'CH4 prod P and PI CO2 Inj'!AU69</f>
        <v>58465</v>
      </c>
      <c r="R69" s="1"/>
      <c r="T69">
        <f>'CH4 prod P and PI CO2 Inj'!F69</f>
        <v>13372.869999999999</v>
      </c>
      <c r="U69">
        <f>'CH4 prod P and PI CO2 Inj'!I69</f>
        <v>13372.869999999999</v>
      </c>
      <c r="V69">
        <f>'CH4 prod P and PI CO2 Inj'!L69</f>
        <v>13372.869999999999</v>
      </c>
      <c r="W69">
        <f>'CH4 prod P and PI CO2 Inj'!O69</f>
        <v>13372.869999999999</v>
      </c>
      <c r="X69">
        <f>'CH4 prod P and PI CO2 Inj'!R69</f>
        <v>13372.869999999999</v>
      </c>
      <c r="Y69">
        <f>'CH4 prod P and PI CO2 Inj'!U69</f>
        <v>13372.869999999999</v>
      </c>
      <c r="Z69">
        <f>'CH4 prod P and PI CO2 Inj'!X69</f>
        <v>13372.869999999999</v>
      </c>
      <c r="AA69">
        <f>'CH4 prod P and PI CO2 Inj'!AA69</f>
        <v>13372.869999999999</v>
      </c>
      <c r="AB69">
        <f>'CH4 prod P and PI CO2 Inj'!AD69</f>
        <v>13372.869999999999</v>
      </c>
      <c r="AC69">
        <f>'CH4 prod P and PI CO2 Inj'!AG69</f>
        <v>13372.869999999999</v>
      </c>
      <c r="AD69">
        <f>'CH4 prod P and PI CO2 Inj'!AJ69</f>
        <v>13372.869999999999</v>
      </c>
      <c r="AE69">
        <f>'CH4 prod P and PI CO2 Inj'!AM69</f>
        <v>13372.869999999999</v>
      </c>
      <c r="AF69">
        <f>'CH4 prod P and PI CO2 Inj'!AP69</f>
        <v>13372.869999999999</v>
      </c>
      <c r="AG69">
        <f>'CH4 prod P and PI CO2 Inj'!AS69</f>
        <v>13372.869999999999</v>
      </c>
      <c r="AH69">
        <f>'CH4 prod P and PI CO2 Inj'!AV69</f>
        <v>13372.869999999999</v>
      </c>
    </row>
    <row r="70" spans="2:34" x14ac:dyDescent="0.45">
      <c r="B70">
        <v>66</v>
      </c>
      <c r="C70" s="1">
        <f>'CH4 prod P and PI CO2 Inj'!D70+'CH4 prod P and PI CO2 Inj'!E70</f>
        <v>58437</v>
      </c>
      <c r="D70" s="1">
        <f>'CH4 prod P and PI CO2 Inj'!G70+'CH4 prod P and PI CO2 Inj'!H70</f>
        <v>58437</v>
      </c>
      <c r="E70" s="1">
        <f>'CH4 prod P and PI CO2 Inj'!J70+'CH4 prod P and PI CO2 Inj'!K70</f>
        <v>58437</v>
      </c>
      <c r="F70" s="1">
        <f>'CH4 prod P and PI CO2 Inj'!M70+'CH4 prod P and PI CO2 Inj'!N70</f>
        <v>58437</v>
      </c>
      <c r="G70" s="1">
        <f>'CH4 prod P and PI CO2 Inj'!P70+'CH4 prod P and PI CO2 Inj'!Q70</f>
        <v>58437</v>
      </c>
      <c r="H70" s="1">
        <f>'CH4 prod P and PI CO2 Inj'!S70+'CH4 prod P and PI CO2 Inj'!T70</f>
        <v>58437</v>
      </c>
      <c r="I70" s="1">
        <f>'CH4 prod P and PI CO2 Inj'!V70+'CH4 prod P and PI CO2 Inj'!W70</f>
        <v>58437</v>
      </c>
      <c r="J70" s="1">
        <f>'CH4 prod P and PI CO2 Inj'!Y70+'CH4 prod P and PI CO2 Inj'!Z70</f>
        <v>58437</v>
      </c>
      <c r="K70" s="1">
        <f>'CH4 prod P and PI CO2 Inj'!AB70+'CH4 prod P and PI CO2 Inj'!AC70</f>
        <v>58437</v>
      </c>
      <c r="L70" s="1">
        <f>'CH4 prod P and PI CO2 Inj'!AE70+'CH4 prod P and PI CO2 Inj'!AF70</f>
        <v>58437</v>
      </c>
      <c r="M70" s="1">
        <f>'CH4 prod P and PI CO2 Inj'!AH70+'CH4 prod P and PI CO2 Inj'!AI70</f>
        <v>58437</v>
      </c>
      <c r="N70" s="1">
        <f>'CH4 prod P and PI CO2 Inj'!AK70+'CH4 prod P and PI CO2 Inj'!AL70</f>
        <v>58437</v>
      </c>
      <c r="O70" s="1">
        <f>'CH4 prod P and PI CO2 Inj'!AN70+'CH4 prod P and PI CO2 Inj'!AO70</f>
        <v>58437</v>
      </c>
      <c r="P70" s="1">
        <f>'CH4 prod P and PI CO2 Inj'!AQ70+'CH4 prod P and PI CO2 Inj'!AR70</f>
        <v>58437</v>
      </c>
      <c r="Q70" s="1">
        <f>'CH4 prod P and PI CO2 Inj'!AT70+'CH4 prod P and PI CO2 Inj'!AU70</f>
        <v>58437</v>
      </c>
      <c r="R70" s="1"/>
      <c r="T70">
        <f>'CH4 prod P and PI CO2 Inj'!F70</f>
        <v>13042.91</v>
      </c>
      <c r="U70">
        <f>'CH4 prod P and PI CO2 Inj'!I70</f>
        <v>13042.91</v>
      </c>
      <c r="V70">
        <f>'CH4 prod P and PI CO2 Inj'!L70</f>
        <v>13042.91</v>
      </c>
      <c r="W70">
        <f>'CH4 prod P and PI CO2 Inj'!O70</f>
        <v>13042.91</v>
      </c>
      <c r="X70">
        <f>'CH4 prod P and PI CO2 Inj'!R70</f>
        <v>13042.91</v>
      </c>
      <c r="Y70">
        <f>'CH4 prod P and PI CO2 Inj'!U70</f>
        <v>13042.91</v>
      </c>
      <c r="Z70">
        <f>'CH4 prod P and PI CO2 Inj'!X70</f>
        <v>13042.91</v>
      </c>
      <c r="AA70">
        <f>'CH4 prod P and PI CO2 Inj'!AA70</f>
        <v>13042.91</v>
      </c>
      <c r="AB70">
        <f>'CH4 prod P and PI CO2 Inj'!AD70</f>
        <v>13042.91</v>
      </c>
      <c r="AC70">
        <f>'CH4 prod P and PI CO2 Inj'!AG70</f>
        <v>13042.91</v>
      </c>
      <c r="AD70">
        <f>'CH4 prod P and PI CO2 Inj'!AJ70</f>
        <v>13042.91</v>
      </c>
      <c r="AE70">
        <f>'CH4 prod P and PI CO2 Inj'!AM70</f>
        <v>13042.91</v>
      </c>
      <c r="AF70">
        <f>'CH4 prod P and PI CO2 Inj'!AP70</f>
        <v>13042.91</v>
      </c>
      <c r="AG70">
        <f>'CH4 prod P and PI CO2 Inj'!AS70</f>
        <v>13042.91</v>
      </c>
      <c r="AH70">
        <f>'CH4 prod P and PI CO2 Inj'!AV70</f>
        <v>13042.91</v>
      </c>
    </row>
    <row r="71" spans="2:34" x14ac:dyDescent="0.45">
      <c r="B71">
        <v>67</v>
      </c>
      <c r="C71" s="1">
        <f>'CH4 prod P and PI CO2 Inj'!D71+'CH4 prod P and PI CO2 Inj'!E71</f>
        <v>58368</v>
      </c>
      <c r="D71" s="1">
        <f>'CH4 prod P and PI CO2 Inj'!G71+'CH4 prod P and PI CO2 Inj'!H71</f>
        <v>58368</v>
      </c>
      <c r="E71" s="1">
        <f>'CH4 prod P and PI CO2 Inj'!J71+'CH4 prod P and PI CO2 Inj'!K71</f>
        <v>58368</v>
      </c>
      <c r="F71" s="1">
        <f>'CH4 prod P and PI CO2 Inj'!M71+'CH4 prod P and PI CO2 Inj'!N71</f>
        <v>58368</v>
      </c>
      <c r="G71" s="1">
        <f>'CH4 prod P and PI CO2 Inj'!P71+'CH4 prod P and PI CO2 Inj'!Q71</f>
        <v>58368</v>
      </c>
      <c r="H71" s="1">
        <f>'CH4 prod P and PI CO2 Inj'!S71+'CH4 prod P and PI CO2 Inj'!T71</f>
        <v>58368</v>
      </c>
      <c r="I71" s="1">
        <f>'CH4 prod P and PI CO2 Inj'!V71+'CH4 prod P and PI CO2 Inj'!W71</f>
        <v>58368</v>
      </c>
      <c r="J71" s="1">
        <f>'CH4 prod P and PI CO2 Inj'!Y71+'CH4 prod P and PI CO2 Inj'!Z71</f>
        <v>58368</v>
      </c>
      <c r="K71" s="1">
        <f>'CH4 prod P and PI CO2 Inj'!AB71+'CH4 prod P and PI CO2 Inj'!AC71</f>
        <v>58368</v>
      </c>
      <c r="L71" s="1">
        <f>'CH4 prod P and PI CO2 Inj'!AE71+'CH4 prod P and PI CO2 Inj'!AF71</f>
        <v>58368</v>
      </c>
      <c r="M71" s="1">
        <f>'CH4 prod P and PI CO2 Inj'!AH71+'CH4 prod P and PI CO2 Inj'!AI71</f>
        <v>58368</v>
      </c>
      <c r="N71" s="1">
        <f>'CH4 prod P and PI CO2 Inj'!AK71+'CH4 prod P and PI CO2 Inj'!AL71</f>
        <v>58368</v>
      </c>
      <c r="O71" s="1">
        <f>'CH4 prod P and PI CO2 Inj'!AN71+'CH4 prod P and PI CO2 Inj'!AO71</f>
        <v>58368</v>
      </c>
      <c r="P71" s="1">
        <f>'CH4 prod P and PI CO2 Inj'!AQ71+'CH4 prod P and PI CO2 Inj'!AR71</f>
        <v>58368</v>
      </c>
      <c r="Q71" s="1">
        <f>'CH4 prod P and PI CO2 Inj'!AT71+'CH4 prod P and PI CO2 Inj'!AU71</f>
        <v>58368</v>
      </c>
      <c r="R71" s="1"/>
      <c r="T71">
        <f>'CH4 prod P and PI CO2 Inj'!F71</f>
        <v>12722.44</v>
      </c>
      <c r="U71">
        <f>'CH4 prod P and PI CO2 Inj'!I71</f>
        <v>12722.44</v>
      </c>
      <c r="V71">
        <f>'CH4 prod P and PI CO2 Inj'!L71</f>
        <v>12722.44</v>
      </c>
      <c r="W71">
        <f>'CH4 prod P and PI CO2 Inj'!O71</f>
        <v>12722.44</v>
      </c>
      <c r="X71">
        <f>'CH4 prod P and PI CO2 Inj'!R71</f>
        <v>12722.44</v>
      </c>
      <c r="Y71">
        <f>'CH4 prod P and PI CO2 Inj'!U71</f>
        <v>12722.44</v>
      </c>
      <c r="Z71">
        <f>'CH4 prod P and PI CO2 Inj'!X71</f>
        <v>12722.44</v>
      </c>
      <c r="AA71">
        <f>'CH4 prod P and PI CO2 Inj'!AA71</f>
        <v>12722.44</v>
      </c>
      <c r="AB71">
        <f>'CH4 prod P and PI CO2 Inj'!AD71</f>
        <v>12722.44</v>
      </c>
      <c r="AC71">
        <f>'CH4 prod P and PI CO2 Inj'!AG71</f>
        <v>12722.44</v>
      </c>
      <c r="AD71">
        <f>'CH4 prod P and PI CO2 Inj'!AJ71</f>
        <v>12722.44</v>
      </c>
      <c r="AE71">
        <f>'CH4 prod P and PI CO2 Inj'!AM71</f>
        <v>12722.44</v>
      </c>
      <c r="AF71">
        <f>'CH4 prod P and PI CO2 Inj'!AP71</f>
        <v>12722.44</v>
      </c>
      <c r="AG71">
        <f>'CH4 prod P and PI CO2 Inj'!AS71</f>
        <v>12722.44</v>
      </c>
      <c r="AH71">
        <f>'CH4 prod P and PI CO2 Inj'!AV71</f>
        <v>12722.44</v>
      </c>
    </row>
    <row r="72" spans="2:34" x14ac:dyDescent="0.45">
      <c r="B72">
        <v>68</v>
      </c>
      <c r="C72" s="1">
        <f>'CH4 prod P and PI CO2 Inj'!D72+'CH4 prod P and PI CO2 Inj'!E72</f>
        <v>60182</v>
      </c>
      <c r="D72" s="1">
        <f>'CH4 prod P and PI CO2 Inj'!G72+'CH4 prod P and PI CO2 Inj'!H72</f>
        <v>60182</v>
      </c>
      <c r="E72" s="1">
        <f>'CH4 prod P and PI CO2 Inj'!J72+'CH4 prod P and PI CO2 Inj'!K72</f>
        <v>60182</v>
      </c>
      <c r="F72" s="1">
        <f>'CH4 prod P and PI CO2 Inj'!M72+'CH4 prod P and PI CO2 Inj'!N72</f>
        <v>60182</v>
      </c>
      <c r="G72" s="1">
        <f>'CH4 prod P and PI CO2 Inj'!P72+'CH4 prod P and PI CO2 Inj'!Q72</f>
        <v>60182</v>
      </c>
      <c r="H72" s="1">
        <f>'CH4 prod P and PI CO2 Inj'!S72+'CH4 prod P and PI CO2 Inj'!T72</f>
        <v>60182</v>
      </c>
      <c r="I72" s="1">
        <f>'CH4 prod P and PI CO2 Inj'!V72+'CH4 prod P and PI CO2 Inj'!W72</f>
        <v>60182</v>
      </c>
      <c r="J72" s="1">
        <f>'CH4 prod P and PI CO2 Inj'!Y72+'CH4 prod P and PI CO2 Inj'!Z72</f>
        <v>60182</v>
      </c>
      <c r="K72" s="1">
        <f>'CH4 prod P and PI CO2 Inj'!AB72+'CH4 prod P and PI CO2 Inj'!AC72</f>
        <v>60182</v>
      </c>
      <c r="L72" s="1">
        <f>'CH4 prod P and PI CO2 Inj'!AE72+'CH4 prod P and PI CO2 Inj'!AF72</f>
        <v>60182</v>
      </c>
      <c r="M72" s="1">
        <f>'CH4 prod P and PI CO2 Inj'!AH72+'CH4 prod P and PI CO2 Inj'!AI72</f>
        <v>60182</v>
      </c>
      <c r="N72" s="1">
        <f>'CH4 prod P and PI CO2 Inj'!AK72+'CH4 prod P and PI CO2 Inj'!AL72</f>
        <v>60182</v>
      </c>
      <c r="O72" s="1">
        <f>'CH4 prod P and PI CO2 Inj'!AN72+'CH4 prod P and PI CO2 Inj'!AO72</f>
        <v>60182</v>
      </c>
      <c r="P72" s="1">
        <f>'CH4 prod P and PI CO2 Inj'!AQ72+'CH4 prod P and PI CO2 Inj'!AR72</f>
        <v>60182</v>
      </c>
      <c r="Q72" s="1">
        <f>'CH4 prod P and PI CO2 Inj'!AT72+'CH4 prod P and PI CO2 Inj'!AU72</f>
        <v>60182</v>
      </c>
      <c r="R72" s="1"/>
      <c r="T72">
        <f>'CH4 prod P and PI CO2 Inj'!F72</f>
        <v>12411.46</v>
      </c>
      <c r="U72">
        <f>'CH4 prod P and PI CO2 Inj'!I72</f>
        <v>12411.46</v>
      </c>
      <c r="V72">
        <f>'CH4 prod P and PI CO2 Inj'!L72</f>
        <v>12411.46</v>
      </c>
      <c r="W72">
        <f>'CH4 prod P and PI CO2 Inj'!O72</f>
        <v>12411.46</v>
      </c>
      <c r="X72">
        <f>'CH4 prod P and PI CO2 Inj'!R72</f>
        <v>12411.46</v>
      </c>
      <c r="Y72">
        <f>'CH4 prod P and PI CO2 Inj'!U72</f>
        <v>12411.46</v>
      </c>
      <c r="Z72">
        <f>'CH4 prod P and PI CO2 Inj'!X72</f>
        <v>12411.46</v>
      </c>
      <c r="AA72">
        <f>'CH4 prod P and PI CO2 Inj'!AA72</f>
        <v>12411.46</v>
      </c>
      <c r="AB72">
        <f>'CH4 prod P and PI CO2 Inj'!AD72</f>
        <v>12411.46</v>
      </c>
      <c r="AC72">
        <f>'CH4 prod P and PI CO2 Inj'!AG72</f>
        <v>12411.46</v>
      </c>
      <c r="AD72">
        <f>'CH4 prod P and PI CO2 Inj'!AJ72</f>
        <v>12411.46</v>
      </c>
      <c r="AE72">
        <f>'CH4 prod P and PI CO2 Inj'!AM72</f>
        <v>12411.46</v>
      </c>
      <c r="AF72">
        <f>'CH4 prod P and PI CO2 Inj'!AP72</f>
        <v>12411.46</v>
      </c>
      <c r="AG72">
        <f>'CH4 prod P and PI CO2 Inj'!AS72</f>
        <v>12411.46</v>
      </c>
      <c r="AH72">
        <f>'CH4 prod P and PI CO2 Inj'!AV72</f>
        <v>12411.46</v>
      </c>
    </row>
    <row r="73" spans="2:34" x14ac:dyDescent="0.45">
      <c r="B73">
        <v>69</v>
      </c>
      <c r="C73" s="1">
        <f>'CH4 prod P and PI CO2 Inj'!D73+'CH4 prod P and PI CO2 Inj'!E73</f>
        <v>60168</v>
      </c>
      <c r="D73" s="1">
        <f>'CH4 prod P and PI CO2 Inj'!G73+'CH4 prod P and PI CO2 Inj'!H73</f>
        <v>60168</v>
      </c>
      <c r="E73" s="1">
        <f>'CH4 prod P and PI CO2 Inj'!J73+'CH4 prod P and PI CO2 Inj'!K73</f>
        <v>60168</v>
      </c>
      <c r="F73" s="1">
        <f>'CH4 prod P and PI CO2 Inj'!M73+'CH4 prod P and PI CO2 Inj'!N73</f>
        <v>60168</v>
      </c>
      <c r="G73" s="1">
        <f>'CH4 prod P and PI CO2 Inj'!P73+'CH4 prod P and PI CO2 Inj'!Q73</f>
        <v>60168</v>
      </c>
      <c r="H73" s="1">
        <f>'CH4 prod P and PI CO2 Inj'!S73+'CH4 prod P and PI CO2 Inj'!T73</f>
        <v>60168</v>
      </c>
      <c r="I73" s="1">
        <f>'CH4 prod P and PI CO2 Inj'!V73+'CH4 prod P and PI CO2 Inj'!W73</f>
        <v>60168</v>
      </c>
      <c r="J73" s="1">
        <f>'CH4 prod P and PI CO2 Inj'!Y73+'CH4 prod P and PI CO2 Inj'!Z73</f>
        <v>60168</v>
      </c>
      <c r="K73" s="1">
        <f>'CH4 prod P and PI CO2 Inj'!AB73+'CH4 prod P and PI CO2 Inj'!AC73</f>
        <v>60168</v>
      </c>
      <c r="L73" s="1">
        <f>'CH4 prod P and PI CO2 Inj'!AE73+'CH4 prod P and PI CO2 Inj'!AF73</f>
        <v>60168</v>
      </c>
      <c r="M73" s="1">
        <f>'CH4 prod P and PI CO2 Inj'!AH73+'CH4 prod P and PI CO2 Inj'!AI73</f>
        <v>60168</v>
      </c>
      <c r="N73" s="1">
        <f>'CH4 prod P and PI CO2 Inj'!AK73+'CH4 prod P and PI CO2 Inj'!AL73</f>
        <v>60168</v>
      </c>
      <c r="O73" s="1">
        <f>'CH4 prod P and PI CO2 Inj'!AN73+'CH4 prod P and PI CO2 Inj'!AO73</f>
        <v>60168</v>
      </c>
      <c r="P73" s="1">
        <f>'CH4 prod P and PI CO2 Inj'!AQ73+'CH4 prod P and PI CO2 Inj'!AR73</f>
        <v>60168</v>
      </c>
      <c r="Q73" s="1">
        <f>'CH4 prod P and PI CO2 Inj'!AT73+'CH4 prod P and PI CO2 Inj'!AU73</f>
        <v>60168</v>
      </c>
      <c r="R73" s="1"/>
      <c r="T73">
        <f>'CH4 prod P and PI CO2 Inj'!F73</f>
        <v>12109.605</v>
      </c>
      <c r="U73">
        <f>'CH4 prod P and PI CO2 Inj'!I73</f>
        <v>12109.605</v>
      </c>
      <c r="V73">
        <f>'CH4 prod P and PI CO2 Inj'!L73</f>
        <v>12109.605</v>
      </c>
      <c r="W73">
        <f>'CH4 prod P and PI CO2 Inj'!O73</f>
        <v>12109.605</v>
      </c>
      <c r="X73">
        <f>'CH4 prod P and PI CO2 Inj'!R73</f>
        <v>12109.605</v>
      </c>
      <c r="Y73">
        <f>'CH4 prod P and PI CO2 Inj'!U73</f>
        <v>12109.605</v>
      </c>
      <c r="Z73">
        <f>'CH4 prod P and PI CO2 Inj'!X73</f>
        <v>12109.605</v>
      </c>
      <c r="AA73">
        <f>'CH4 prod P and PI CO2 Inj'!AA73</f>
        <v>12109.605</v>
      </c>
      <c r="AB73">
        <f>'CH4 prod P and PI CO2 Inj'!AD73</f>
        <v>12109.605</v>
      </c>
      <c r="AC73">
        <f>'CH4 prod P and PI CO2 Inj'!AG73</f>
        <v>12109.605</v>
      </c>
      <c r="AD73">
        <f>'CH4 prod P and PI CO2 Inj'!AJ73</f>
        <v>12109.605</v>
      </c>
      <c r="AE73">
        <f>'CH4 prod P and PI CO2 Inj'!AM73</f>
        <v>12109.605</v>
      </c>
      <c r="AF73">
        <f>'CH4 prod P and PI CO2 Inj'!AP73</f>
        <v>12109.605</v>
      </c>
      <c r="AG73">
        <f>'CH4 prod P and PI CO2 Inj'!AS73</f>
        <v>12109.605</v>
      </c>
      <c r="AH73">
        <f>'CH4 prod P and PI CO2 Inj'!AV73</f>
        <v>12109.605</v>
      </c>
    </row>
    <row r="74" spans="2:34" x14ac:dyDescent="0.45">
      <c r="B74">
        <v>70</v>
      </c>
      <c r="C74" s="1">
        <f>'CH4 prod P and PI CO2 Inj'!D74+'CH4 prod P and PI CO2 Inj'!E74</f>
        <v>60088</v>
      </c>
      <c r="D74" s="1">
        <f>'CH4 prod P and PI CO2 Inj'!G74+'CH4 prod P and PI CO2 Inj'!H74</f>
        <v>60088</v>
      </c>
      <c r="E74" s="1">
        <f>'CH4 prod P and PI CO2 Inj'!J74+'CH4 prod P and PI CO2 Inj'!K74</f>
        <v>60088</v>
      </c>
      <c r="F74" s="1">
        <f>'CH4 prod P and PI CO2 Inj'!M74+'CH4 prod P and PI CO2 Inj'!N74</f>
        <v>60088</v>
      </c>
      <c r="G74" s="1">
        <f>'CH4 prod P and PI CO2 Inj'!P74+'CH4 prod P and PI CO2 Inj'!Q74</f>
        <v>60088</v>
      </c>
      <c r="H74" s="1">
        <f>'CH4 prod P and PI CO2 Inj'!S74+'CH4 prod P and PI CO2 Inj'!T74</f>
        <v>60088</v>
      </c>
      <c r="I74" s="1">
        <f>'CH4 prod P and PI CO2 Inj'!V74+'CH4 prod P and PI CO2 Inj'!W74</f>
        <v>60088</v>
      </c>
      <c r="J74" s="1">
        <f>'CH4 prod P and PI CO2 Inj'!Y74+'CH4 prod P and PI CO2 Inj'!Z74</f>
        <v>60088</v>
      </c>
      <c r="K74" s="1">
        <f>'CH4 prod P and PI CO2 Inj'!AB74+'CH4 prod P and PI CO2 Inj'!AC74</f>
        <v>60088</v>
      </c>
      <c r="L74" s="1">
        <f>'CH4 prod P and PI CO2 Inj'!AE74+'CH4 prod P and PI CO2 Inj'!AF74</f>
        <v>60088</v>
      </c>
      <c r="M74" s="1">
        <f>'CH4 prod P and PI CO2 Inj'!AH74+'CH4 prod P and PI CO2 Inj'!AI74</f>
        <v>60088</v>
      </c>
      <c r="N74" s="1">
        <f>'CH4 prod P and PI CO2 Inj'!AK74+'CH4 prod P and PI CO2 Inj'!AL74</f>
        <v>60088</v>
      </c>
      <c r="O74" s="1">
        <f>'CH4 prod P and PI CO2 Inj'!AN74+'CH4 prod P and PI CO2 Inj'!AO74</f>
        <v>60088</v>
      </c>
      <c r="P74" s="1">
        <f>'CH4 prod P and PI CO2 Inj'!AQ74+'CH4 prod P and PI CO2 Inj'!AR74</f>
        <v>60088</v>
      </c>
      <c r="Q74" s="1">
        <f>'CH4 prod P and PI CO2 Inj'!AT74+'CH4 prod P and PI CO2 Inj'!AU74</f>
        <v>60088</v>
      </c>
      <c r="R74" s="1"/>
      <c r="T74">
        <f>'CH4 prod P and PI CO2 Inj'!F74</f>
        <v>11816.875</v>
      </c>
      <c r="U74">
        <f>'CH4 prod P and PI CO2 Inj'!I74</f>
        <v>11816.875</v>
      </c>
      <c r="V74">
        <f>'CH4 prod P and PI CO2 Inj'!L74</f>
        <v>11816.875</v>
      </c>
      <c r="W74">
        <f>'CH4 prod P and PI CO2 Inj'!O74</f>
        <v>11816.875</v>
      </c>
      <c r="X74">
        <f>'CH4 prod P and PI CO2 Inj'!R74</f>
        <v>11816.875</v>
      </c>
      <c r="Y74">
        <f>'CH4 prod P and PI CO2 Inj'!U74</f>
        <v>11816.875</v>
      </c>
      <c r="Z74">
        <f>'CH4 prod P and PI CO2 Inj'!X74</f>
        <v>11816.875</v>
      </c>
      <c r="AA74">
        <f>'CH4 prod P and PI CO2 Inj'!AA74</f>
        <v>11816.875</v>
      </c>
      <c r="AB74">
        <f>'CH4 prod P and PI CO2 Inj'!AD74</f>
        <v>11816.875</v>
      </c>
      <c r="AC74">
        <f>'CH4 prod P and PI CO2 Inj'!AG74</f>
        <v>11816.875</v>
      </c>
      <c r="AD74">
        <f>'CH4 prod P and PI CO2 Inj'!AJ74</f>
        <v>11816.875</v>
      </c>
      <c r="AE74">
        <f>'CH4 prod P and PI CO2 Inj'!AM74</f>
        <v>11816.875</v>
      </c>
      <c r="AF74">
        <f>'CH4 prod P and PI CO2 Inj'!AP74</f>
        <v>11816.875</v>
      </c>
      <c r="AG74">
        <f>'CH4 prod P and PI CO2 Inj'!AS74</f>
        <v>11816.875</v>
      </c>
      <c r="AH74">
        <f>'CH4 prod P and PI CO2 Inj'!AV74</f>
        <v>11816.875</v>
      </c>
    </row>
    <row r="75" spans="2:34" x14ac:dyDescent="0.45">
      <c r="B75">
        <v>71</v>
      </c>
      <c r="C75" s="1">
        <f>'CH4 prod P and PI CO2 Inj'!D75+'CH4 prod P and PI CO2 Inj'!E75</f>
        <v>59933</v>
      </c>
      <c r="D75" s="1">
        <f>'CH4 prod P and PI CO2 Inj'!G75+'CH4 prod P and PI CO2 Inj'!H75</f>
        <v>59933</v>
      </c>
      <c r="E75" s="1">
        <f>'CH4 prod P and PI CO2 Inj'!J75+'CH4 prod P and PI CO2 Inj'!K75</f>
        <v>59933</v>
      </c>
      <c r="F75" s="1">
        <f>'CH4 prod P and PI CO2 Inj'!M75+'CH4 prod P and PI CO2 Inj'!N75</f>
        <v>59933</v>
      </c>
      <c r="G75" s="1">
        <f>'CH4 prod P and PI CO2 Inj'!P75+'CH4 prod P and PI CO2 Inj'!Q75</f>
        <v>59933</v>
      </c>
      <c r="H75" s="1">
        <f>'CH4 prod P and PI CO2 Inj'!S75+'CH4 prod P and PI CO2 Inj'!T75</f>
        <v>59933</v>
      </c>
      <c r="I75" s="1">
        <f>'CH4 prod P and PI CO2 Inj'!V75+'CH4 prod P and PI CO2 Inj'!W75</f>
        <v>59933</v>
      </c>
      <c r="J75" s="1">
        <f>'CH4 prod P and PI CO2 Inj'!Y75+'CH4 prod P and PI CO2 Inj'!Z75</f>
        <v>59933</v>
      </c>
      <c r="K75" s="1">
        <f>'CH4 prod P and PI CO2 Inj'!AB75+'CH4 prod P and PI CO2 Inj'!AC75</f>
        <v>59933</v>
      </c>
      <c r="L75" s="1">
        <f>'CH4 prod P and PI CO2 Inj'!AE75+'CH4 prod P and PI CO2 Inj'!AF75</f>
        <v>59933</v>
      </c>
      <c r="M75" s="1">
        <f>'CH4 prod P and PI CO2 Inj'!AH75+'CH4 prod P and PI CO2 Inj'!AI75</f>
        <v>59933</v>
      </c>
      <c r="N75" s="1">
        <f>'CH4 prod P and PI CO2 Inj'!AK75+'CH4 prod P and PI CO2 Inj'!AL75</f>
        <v>59933</v>
      </c>
      <c r="O75" s="1">
        <f>'CH4 prod P and PI CO2 Inj'!AN75+'CH4 prod P and PI CO2 Inj'!AO75</f>
        <v>59933</v>
      </c>
      <c r="P75" s="1">
        <f>'CH4 prod P and PI CO2 Inj'!AQ75+'CH4 prod P and PI CO2 Inj'!AR75</f>
        <v>59933</v>
      </c>
      <c r="Q75" s="1">
        <f>'CH4 prod P and PI CO2 Inj'!AT75+'CH4 prod P and PI CO2 Inj'!AU75</f>
        <v>59933</v>
      </c>
      <c r="R75" s="1"/>
      <c r="T75">
        <f>'CH4 prod P and PI CO2 Inj'!F75</f>
        <v>11532.905000000001</v>
      </c>
      <c r="U75">
        <f>'CH4 prod P and PI CO2 Inj'!I75</f>
        <v>11532.905000000001</v>
      </c>
      <c r="V75">
        <f>'CH4 prod P and PI CO2 Inj'!L75</f>
        <v>11532.905000000001</v>
      </c>
      <c r="W75">
        <f>'CH4 prod P and PI CO2 Inj'!O75</f>
        <v>11532.905000000001</v>
      </c>
      <c r="X75">
        <f>'CH4 prod P and PI CO2 Inj'!R75</f>
        <v>11532.905000000001</v>
      </c>
      <c r="Y75">
        <f>'CH4 prod P and PI CO2 Inj'!U75</f>
        <v>11532.905000000001</v>
      </c>
      <c r="Z75">
        <f>'CH4 prod P and PI CO2 Inj'!X75</f>
        <v>11532.905000000001</v>
      </c>
      <c r="AA75">
        <f>'CH4 prod P and PI CO2 Inj'!AA75</f>
        <v>11532.905000000001</v>
      </c>
      <c r="AB75">
        <f>'CH4 prod P and PI CO2 Inj'!AD75</f>
        <v>11532.905000000001</v>
      </c>
      <c r="AC75">
        <f>'CH4 prod P and PI CO2 Inj'!AG75</f>
        <v>11532.905000000001</v>
      </c>
      <c r="AD75">
        <f>'CH4 prod P and PI CO2 Inj'!AJ75</f>
        <v>11532.905000000001</v>
      </c>
      <c r="AE75">
        <f>'CH4 prod P and PI CO2 Inj'!AM75</f>
        <v>11532.905000000001</v>
      </c>
      <c r="AF75">
        <f>'CH4 prod P and PI CO2 Inj'!AP75</f>
        <v>11532.905000000001</v>
      </c>
      <c r="AG75">
        <f>'CH4 prod P and PI CO2 Inj'!AS75</f>
        <v>11532.905000000001</v>
      </c>
      <c r="AH75">
        <f>'CH4 prod P and PI CO2 Inj'!AV75</f>
        <v>11532.905000000001</v>
      </c>
    </row>
    <row r="76" spans="2:34" x14ac:dyDescent="0.45">
      <c r="B76">
        <v>72</v>
      </c>
      <c r="C76" s="1">
        <f>'CH4 prod P and PI CO2 Inj'!D76+'CH4 prod P and PI CO2 Inj'!E76</f>
        <v>59691</v>
      </c>
      <c r="D76" s="1">
        <f>'CH4 prod P and PI CO2 Inj'!G76+'CH4 prod P and PI CO2 Inj'!H76</f>
        <v>59691</v>
      </c>
      <c r="E76" s="1">
        <f>'CH4 prod P and PI CO2 Inj'!J76+'CH4 prod P and PI CO2 Inj'!K76</f>
        <v>59691</v>
      </c>
      <c r="F76" s="1">
        <f>'CH4 prod P and PI CO2 Inj'!M76+'CH4 prod P and PI CO2 Inj'!N76</f>
        <v>59691</v>
      </c>
      <c r="G76" s="1">
        <f>'CH4 prod P and PI CO2 Inj'!P76+'CH4 prod P and PI CO2 Inj'!Q76</f>
        <v>59691</v>
      </c>
      <c r="H76" s="1">
        <f>'CH4 prod P and PI CO2 Inj'!S76+'CH4 prod P and PI CO2 Inj'!T76</f>
        <v>59691</v>
      </c>
      <c r="I76" s="1">
        <f>'CH4 prod P and PI CO2 Inj'!V76+'CH4 prod P and PI CO2 Inj'!W76</f>
        <v>59691</v>
      </c>
      <c r="J76" s="1">
        <f>'CH4 prod P and PI CO2 Inj'!Y76+'CH4 prod P and PI CO2 Inj'!Z76</f>
        <v>59691</v>
      </c>
      <c r="K76" s="1">
        <f>'CH4 prod P and PI CO2 Inj'!AB76+'CH4 prod P and PI CO2 Inj'!AC76</f>
        <v>59691</v>
      </c>
      <c r="L76" s="1">
        <f>'CH4 prod P and PI CO2 Inj'!AE76+'CH4 prod P and PI CO2 Inj'!AF76</f>
        <v>59691</v>
      </c>
      <c r="M76" s="1">
        <f>'CH4 prod P and PI CO2 Inj'!AH76+'CH4 prod P and PI CO2 Inj'!AI76</f>
        <v>59691</v>
      </c>
      <c r="N76" s="1">
        <f>'CH4 prod P and PI CO2 Inj'!AK76+'CH4 prod P and PI CO2 Inj'!AL76</f>
        <v>59691</v>
      </c>
      <c r="O76" s="1">
        <f>'CH4 prod P and PI CO2 Inj'!AN76+'CH4 prod P and PI CO2 Inj'!AO76</f>
        <v>59691</v>
      </c>
      <c r="P76" s="1">
        <f>'CH4 prod P and PI CO2 Inj'!AQ76+'CH4 prod P and PI CO2 Inj'!AR76</f>
        <v>59691</v>
      </c>
      <c r="Q76" s="1">
        <f>'CH4 prod P and PI CO2 Inj'!AT76+'CH4 prod P and PI CO2 Inj'!AU76</f>
        <v>59691</v>
      </c>
      <c r="R76" s="1"/>
      <c r="T76">
        <f>'CH4 prod P and PI CO2 Inj'!F76</f>
        <v>11257.695</v>
      </c>
      <c r="U76">
        <f>'CH4 prod P and PI CO2 Inj'!I76</f>
        <v>11257.695</v>
      </c>
      <c r="V76">
        <f>'CH4 prod P and PI CO2 Inj'!L76</f>
        <v>11257.695</v>
      </c>
      <c r="W76">
        <f>'CH4 prod P and PI CO2 Inj'!O76</f>
        <v>11257.695</v>
      </c>
      <c r="X76">
        <f>'CH4 prod P and PI CO2 Inj'!R76</f>
        <v>11257.695</v>
      </c>
      <c r="Y76">
        <f>'CH4 prod P and PI CO2 Inj'!U76</f>
        <v>11257.695</v>
      </c>
      <c r="Z76">
        <f>'CH4 prod P and PI CO2 Inj'!X76</f>
        <v>11257.695</v>
      </c>
      <c r="AA76">
        <f>'CH4 prod P and PI CO2 Inj'!AA76</f>
        <v>11257.695</v>
      </c>
      <c r="AB76">
        <f>'CH4 prod P and PI CO2 Inj'!AD76</f>
        <v>11257.695</v>
      </c>
      <c r="AC76">
        <f>'CH4 prod P and PI CO2 Inj'!AG76</f>
        <v>11257.695</v>
      </c>
      <c r="AD76">
        <f>'CH4 prod P and PI CO2 Inj'!AJ76</f>
        <v>11257.695</v>
      </c>
      <c r="AE76">
        <f>'CH4 prod P and PI CO2 Inj'!AM76</f>
        <v>11257.695</v>
      </c>
      <c r="AF76">
        <f>'CH4 prod P and PI CO2 Inj'!AP76</f>
        <v>11257.695</v>
      </c>
      <c r="AG76">
        <f>'CH4 prod P and PI CO2 Inj'!AS76</f>
        <v>11257.695</v>
      </c>
      <c r="AH76">
        <f>'CH4 prod P and PI CO2 Inj'!AV76</f>
        <v>11257.695</v>
      </c>
    </row>
    <row r="77" spans="2:34" x14ac:dyDescent="0.45">
      <c r="B77">
        <v>73</v>
      </c>
      <c r="C77" s="1">
        <f>'CH4 prod P and PI CO2 Inj'!D77+'CH4 prod P and PI CO2 Inj'!E77</f>
        <v>62010</v>
      </c>
      <c r="D77" s="1">
        <f>'CH4 prod P and PI CO2 Inj'!G77+'CH4 prod P and PI CO2 Inj'!H77</f>
        <v>62010</v>
      </c>
      <c r="E77" s="1">
        <f>'CH4 prod P and PI CO2 Inj'!J77+'CH4 prod P and PI CO2 Inj'!K77</f>
        <v>62010</v>
      </c>
      <c r="F77" s="1">
        <f>'CH4 prod P and PI CO2 Inj'!M77+'CH4 prod P and PI CO2 Inj'!N77</f>
        <v>62010</v>
      </c>
      <c r="G77" s="1">
        <f>'CH4 prod P and PI CO2 Inj'!P77+'CH4 prod P and PI CO2 Inj'!Q77</f>
        <v>62010</v>
      </c>
      <c r="H77" s="1">
        <f>'CH4 prod P and PI CO2 Inj'!S77+'CH4 prod P and PI CO2 Inj'!T77</f>
        <v>62010</v>
      </c>
      <c r="I77" s="1">
        <f>'CH4 prod P and PI CO2 Inj'!V77+'CH4 prod P and PI CO2 Inj'!W77</f>
        <v>62010</v>
      </c>
      <c r="J77" s="1">
        <f>'CH4 prod P and PI CO2 Inj'!Y77+'CH4 prod P and PI CO2 Inj'!Z77</f>
        <v>62010</v>
      </c>
      <c r="K77" s="1">
        <f>'CH4 prod P and PI CO2 Inj'!AB77+'CH4 prod P and PI CO2 Inj'!AC77</f>
        <v>62010</v>
      </c>
      <c r="L77" s="1">
        <f>'CH4 prod P and PI CO2 Inj'!AE77+'CH4 prod P and PI CO2 Inj'!AF77</f>
        <v>62010</v>
      </c>
      <c r="M77" s="1">
        <f>'CH4 prod P and PI CO2 Inj'!AH77+'CH4 prod P and PI CO2 Inj'!AI77</f>
        <v>62010</v>
      </c>
      <c r="N77" s="1">
        <f>'CH4 prod P and PI CO2 Inj'!AK77+'CH4 prod P and PI CO2 Inj'!AL77</f>
        <v>62010</v>
      </c>
      <c r="O77" s="1">
        <f>'CH4 prod P and PI CO2 Inj'!AN77+'CH4 prod P and PI CO2 Inj'!AO77</f>
        <v>62010</v>
      </c>
      <c r="P77" s="1">
        <f>'CH4 prod P and PI CO2 Inj'!AQ77+'CH4 prod P and PI CO2 Inj'!AR77</f>
        <v>62010</v>
      </c>
      <c r="Q77" s="1">
        <f>'CH4 prod P and PI CO2 Inj'!AT77+'CH4 prod P and PI CO2 Inj'!AU77</f>
        <v>62010</v>
      </c>
      <c r="R77" s="1"/>
      <c r="T77">
        <f>'CH4 prod P and PI CO2 Inj'!F77</f>
        <v>10991.61</v>
      </c>
      <c r="U77">
        <f>'CH4 prod P and PI CO2 Inj'!I77</f>
        <v>10991.61</v>
      </c>
      <c r="V77">
        <f>'CH4 prod P and PI CO2 Inj'!L77</f>
        <v>10991.61</v>
      </c>
      <c r="W77">
        <f>'CH4 prod P and PI CO2 Inj'!O77</f>
        <v>10991.61</v>
      </c>
      <c r="X77">
        <f>'CH4 prod P and PI CO2 Inj'!R77</f>
        <v>10991.61</v>
      </c>
      <c r="Y77">
        <f>'CH4 prod P and PI CO2 Inj'!U77</f>
        <v>10991.61</v>
      </c>
      <c r="Z77">
        <f>'CH4 prod P and PI CO2 Inj'!X77</f>
        <v>10991.61</v>
      </c>
      <c r="AA77">
        <f>'CH4 prod P and PI CO2 Inj'!AA77</f>
        <v>10991.61</v>
      </c>
      <c r="AB77">
        <f>'CH4 prod P and PI CO2 Inj'!AD77</f>
        <v>10991.61</v>
      </c>
      <c r="AC77">
        <f>'CH4 prod P and PI CO2 Inj'!AG77</f>
        <v>10991.61</v>
      </c>
      <c r="AD77">
        <f>'CH4 prod P and PI CO2 Inj'!AJ77</f>
        <v>10991.61</v>
      </c>
      <c r="AE77">
        <f>'CH4 prod P and PI CO2 Inj'!AM77</f>
        <v>10991.61</v>
      </c>
      <c r="AF77">
        <f>'CH4 prod P and PI CO2 Inj'!AP77</f>
        <v>10991.61</v>
      </c>
      <c r="AG77">
        <f>'CH4 prod P and PI CO2 Inj'!AS77</f>
        <v>10991.61</v>
      </c>
      <c r="AH77">
        <f>'CH4 prod P and PI CO2 Inj'!AV77</f>
        <v>10991.61</v>
      </c>
    </row>
    <row r="78" spans="2:34" x14ac:dyDescent="0.45">
      <c r="B78">
        <v>74</v>
      </c>
      <c r="C78" s="1">
        <f>'CH4 prod P and PI CO2 Inj'!D78+'CH4 prod P and PI CO2 Inj'!E78</f>
        <v>61761</v>
      </c>
      <c r="D78" s="1">
        <f>'CH4 prod P and PI CO2 Inj'!G78+'CH4 prod P and PI CO2 Inj'!H78</f>
        <v>61761</v>
      </c>
      <c r="E78" s="1">
        <f>'CH4 prod P and PI CO2 Inj'!J78+'CH4 prod P and PI CO2 Inj'!K78</f>
        <v>61761</v>
      </c>
      <c r="F78" s="1">
        <f>'CH4 prod P and PI CO2 Inj'!M78+'CH4 prod P and PI CO2 Inj'!N78</f>
        <v>61761</v>
      </c>
      <c r="G78" s="1">
        <f>'CH4 prod P and PI CO2 Inj'!P78+'CH4 prod P and PI CO2 Inj'!Q78</f>
        <v>61761</v>
      </c>
      <c r="H78" s="1">
        <f>'CH4 prod P and PI CO2 Inj'!S78+'CH4 prod P and PI CO2 Inj'!T78</f>
        <v>61761</v>
      </c>
      <c r="I78" s="1">
        <f>'CH4 prod P and PI CO2 Inj'!V78+'CH4 prod P and PI CO2 Inj'!W78</f>
        <v>61761</v>
      </c>
      <c r="J78" s="1">
        <f>'CH4 prod P and PI CO2 Inj'!Y78+'CH4 prod P and PI CO2 Inj'!Z78</f>
        <v>61761</v>
      </c>
      <c r="K78" s="1">
        <f>'CH4 prod P and PI CO2 Inj'!AB78+'CH4 prod P and PI CO2 Inj'!AC78</f>
        <v>61761</v>
      </c>
      <c r="L78" s="1">
        <f>'CH4 prod P and PI CO2 Inj'!AE78+'CH4 prod P and PI CO2 Inj'!AF78</f>
        <v>61761</v>
      </c>
      <c r="M78" s="1">
        <f>'CH4 prod P and PI CO2 Inj'!AH78+'CH4 prod P and PI CO2 Inj'!AI78</f>
        <v>61761</v>
      </c>
      <c r="N78" s="1">
        <f>'CH4 prod P and PI CO2 Inj'!AK78+'CH4 prod P and PI CO2 Inj'!AL78</f>
        <v>61761</v>
      </c>
      <c r="O78" s="1">
        <f>'CH4 prod P and PI CO2 Inj'!AN78+'CH4 prod P and PI CO2 Inj'!AO78</f>
        <v>61761</v>
      </c>
      <c r="P78" s="1">
        <f>'CH4 prod P and PI CO2 Inj'!AQ78+'CH4 prod P and PI CO2 Inj'!AR78</f>
        <v>61761</v>
      </c>
      <c r="Q78" s="1">
        <f>'CH4 prod P and PI CO2 Inj'!AT78+'CH4 prod P and PI CO2 Inj'!AU78</f>
        <v>61761</v>
      </c>
      <c r="R78" s="1"/>
      <c r="T78">
        <f>'CH4 prod P and PI CO2 Inj'!F78</f>
        <v>10734.285</v>
      </c>
      <c r="U78">
        <f>'CH4 prod P and PI CO2 Inj'!I78</f>
        <v>10734.285</v>
      </c>
      <c r="V78">
        <f>'CH4 prod P and PI CO2 Inj'!L78</f>
        <v>10734.285</v>
      </c>
      <c r="W78">
        <f>'CH4 prod P and PI CO2 Inj'!O78</f>
        <v>10734.285</v>
      </c>
      <c r="X78">
        <f>'CH4 prod P and PI CO2 Inj'!R78</f>
        <v>10734.285</v>
      </c>
      <c r="Y78">
        <f>'CH4 prod P and PI CO2 Inj'!U78</f>
        <v>10734.285</v>
      </c>
      <c r="Z78">
        <f>'CH4 prod P and PI CO2 Inj'!X78</f>
        <v>10734.285</v>
      </c>
      <c r="AA78">
        <f>'CH4 prod P and PI CO2 Inj'!AA78</f>
        <v>10734.285</v>
      </c>
      <c r="AB78">
        <f>'CH4 prod P and PI CO2 Inj'!AD78</f>
        <v>10734.285</v>
      </c>
      <c r="AC78">
        <f>'CH4 prod P and PI CO2 Inj'!AG78</f>
        <v>10734.285</v>
      </c>
      <c r="AD78">
        <f>'CH4 prod P and PI CO2 Inj'!AJ78</f>
        <v>10734.285</v>
      </c>
      <c r="AE78">
        <f>'CH4 prod P and PI CO2 Inj'!AM78</f>
        <v>10734.285</v>
      </c>
      <c r="AF78">
        <f>'CH4 prod P and PI CO2 Inj'!AP78</f>
        <v>10734.285</v>
      </c>
      <c r="AG78">
        <f>'CH4 prod P and PI CO2 Inj'!AS78</f>
        <v>10734.285</v>
      </c>
      <c r="AH78">
        <f>'CH4 prod P and PI CO2 Inj'!AV78</f>
        <v>10734.285</v>
      </c>
    </row>
    <row r="79" spans="2:34" x14ac:dyDescent="0.45">
      <c r="B79">
        <v>75</v>
      </c>
      <c r="C79" s="1">
        <f>'CH4 prod P and PI CO2 Inj'!D79+'CH4 prod P and PI CO2 Inj'!E79</f>
        <v>61404</v>
      </c>
      <c r="D79" s="1">
        <f>'CH4 prod P and PI CO2 Inj'!G79+'CH4 prod P and PI CO2 Inj'!H79</f>
        <v>61404</v>
      </c>
      <c r="E79" s="1">
        <f>'CH4 prod P and PI CO2 Inj'!J79+'CH4 prod P and PI CO2 Inj'!K79</f>
        <v>61404</v>
      </c>
      <c r="F79" s="1">
        <f>'CH4 prod P and PI CO2 Inj'!M79+'CH4 prod P and PI CO2 Inj'!N79</f>
        <v>61404</v>
      </c>
      <c r="G79" s="1">
        <f>'CH4 prod P and PI CO2 Inj'!P79+'CH4 prod P and PI CO2 Inj'!Q79</f>
        <v>61404</v>
      </c>
      <c r="H79" s="1">
        <f>'CH4 prod P and PI CO2 Inj'!S79+'CH4 prod P and PI CO2 Inj'!T79</f>
        <v>61404</v>
      </c>
      <c r="I79" s="1">
        <f>'CH4 prod P and PI CO2 Inj'!V79+'CH4 prod P and PI CO2 Inj'!W79</f>
        <v>61404</v>
      </c>
      <c r="J79" s="1">
        <f>'CH4 prod P and PI CO2 Inj'!Y79+'CH4 prod P and PI CO2 Inj'!Z79</f>
        <v>61404</v>
      </c>
      <c r="K79" s="1">
        <f>'CH4 prod P and PI CO2 Inj'!AB79+'CH4 prod P and PI CO2 Inj'!AC79</f>
        <v>61404</v>
      </c>
      <c r="L79" s="1">
        <f>'CH4 prod P and PI CO2 Inj'!AE79+'CH4 prod P and PI CO2 Inj'!AF79</f>
        <v>61404</v>
      </c>
      <c r="M79" s="1">
        <f>'CH4 prod P and PI CO2 Inj'!AH79+'CH4 prod P and PI CO2 Inj'!AI79</f>
        <v>61404</v>
      </c>
      <c r="N79" s="1">
        <f>'CH4 prod P and PI CO2 Inj'!AK79+'CH4 prod P and PI CO2 Inj'!AL79</f>
        <v>61404</v>
      </c>
      <c r="O79" s="1">
        <f>'CH4 prod P and PI CO2 Inj'!AN79+'CH4 prod P and PI CO2 Inj'!AO79</f>
        <v>61404</v>
      </c>
      <c r="P79" s="1">
        <f>'CH4 prod P and PI CO2 Inj'!AQ79+'CH4 prod P and PI CO2 Inj'!AR79</f>
        <v>61404</v>
      </c>
      <c r="Q79" s="1">
        <f>'CH4 prod P and PI CO2 Inj'!AT79+'CH4 prod P and PI CO2 Inj'!AU79</f>
        <v>61404</v>
      </c>
      <c r="R79" s="1"/>
      <c r="T79">
        <f>'CH4 prod P and PI CO2 Inj'!F79</f>
        <v>10486.084999999999</v>
      </c>
      <c r="U79">
        <f>'CH4 prod P and PI CO2 Inj'!I79</f>
        <v>10486.084999999999</v>
      </c>
      <c r="V79">
        <f>'CH4 prod P and PI CO2 Inj'!L79</f>
        <v>10486.084999999999</v>
      </c>
      <c r="W79">
        <f>'CH4 prod P and PI CO2 Inj'!O79</f>
        <v>10486.084999999999</v>
      </c>
      <c r="X79">
        <f>'CH4 prod P and PI CO2 Inj'!R79</f>
        <v>10486.084999999999</v>
      </c>
      <c r="Y79">
        <f>'CH4 prod P and PI CO2 Inj'!U79</f>
        <v>10486.084999999999</v>
      </c>
      <c r="Z79">
        <f>'CH4 prod P and PI CO2 Inj'!X79</f>
        <v>10486.084999999999</v>
      </c>
      <c r="AA79">
        <f>'CH4 prod P and PI CO2 Inj'!AA79</f>
        <v>10486.084999999999</v>
      </c>
      <c r="AB79">
        <f>'CH4 prod P and PI CO2 Inj'!AD79</f>
        <v>10486.084999999999</v>
      </c>
      <c r="AC79">
        <f>'CH4 prod P and PI CO2 Inj'!AG79</f>
        <v>10486.084999999999</v>
      </c>
      <c r="AD79">
        <f>'CH4 prod P and PI CO2 Inj'!AJ79</f>
        <v>10486.084999999999</v>
      </c>
      <c r="AE79">
        <f>'CH4 prod P and PI CO2 Inj'!AM79</f>
        <v>10486.084999999999</v>
      </c>
      <c r="AF79">
        <f>'CH4 prod P and PI CO2 Inj'!AP79</f>
        <v>10486.084999999999</v>
      </c>
      <c r="AG79">
        <f>'CH4 prod P and PI CO2 Inj'!AS79</f>
        <v>10486.084999999999</v>
      </c>
      <c r="AH79">
        <f>'CH4 prod P and PI CO2 Inj'!AV79</f>
        <v>10486.084999999999</v>
      </c>
    </row>
    <row r="80" spans="2:34" x14ac:dyDescent="0.45">
      <c r="B80">
        <v>76</v>
      </c>
      <c r="C80" s="1">
        <f>'CH4 prod P and PI CO2 Inj'!D80+'CH4 prod P and PI CO2 Inj'!E80</f>
        <v>60936</v>
      </c>
      <c r="D80" s="1">
        <f>'CH4 prod P and PI CO2 Inj'!G80+'CH4 prod P and PI CO2 Inj'!H80</f>
        <v>60936</v>
      </c>
      <c r="E80" s="1">
        <f>'CH4 prod P and PI CO2 Inj'!J80+'CH4 prod P and PI CO2 Inj'!K80</f>
        <v>60936</v>
      </c>
      <c r="F80" s="1">
        <f>'CH4 prod P and PI CO2 Inj'!M80+'CH4 prod P and PI CO2 Inj'!N80</f>
        <v>60936</v>
      </c>
      <c r="G80" s="1">
        <f>'CH4 prod P and PI CO2 Inj'!P80+'CH4 prod P and PI CO2 Inj'!Q80</f>
        <v>60936</v>
      </c>
      <c r="H80" s="1">
        <f>'CH4 prod P and PI CO2 Inj'!S80+'CH4 prod P and PI CO2 Inj'!T80</f>
        <v>60936</v>
      </c>
      <c r="I80" s="1">
        <f>'CH4 prod P and PI CO2 Inj'!V80+'CH4 prod P and PI CO2 Inj'!W80</f>
        <v>60936</v>
      </c>
      <c r="J80" s="1">
        <f>'CH4 prod P and PI CO2 Inj'!Y80+'CH4 prod P and PI CO2 Inj'!Z80</f>
        <v>60936</v>
      </c>
      <c r="K80" s="1">
        <f>'CH4 prod P and PI CO2 Inj'!AB80+'CH4 prod P and PI CO2 Inj'!AC80</f>
        <v>60936</v>
      </c>
      <c r="L80" s="1">
        <f>'CH4 prod P and PI CO2 Inj'!AE80+'CH4 prod P and PI CO2 Inj'!AF80</f>
        <v>60936</v>
      </c>
      <c r="M80" s="1">
        <f>'CH4 prod P and PI CO2 Inj'!AH80+'CH4 prod P and PI CO2 Inj'!AI80</f>
        <v>60936</v>
      </c>
      <c r="N80" s="1">
        <f>'CH4 prod P and PI CO2 Inj'!AK80+'CH4 prod P and PI CO2 Inj'!AL80</f>
        <v>60936</v>
      </c>
      <c r="O80" s="1">
        <f>'CH4 prod P and PI CO2 Inj'!AN80+'CH4 prod P and PI CO2 Inj'!AO80</f>
        <v>60936</v>
      </c>
      <c r="P80" s="1">
        <f>'CH4 prod P and PI CO2 Inj'!AQ80+'CH4 prod P and PI CO2 Inj'!AR80</f>
        <v>60936</v>
      </c>
      <c r="Q80" s="1">
        <f>'CH4 prod P and PI CO2 Inj'!AT80+'CH4 prod P and PI CO2 Inj'!AU80</f>
        <v>60936</v>
      </c>
      <c r="R80" s="1"/>
      <c r="T80">
        <f>'CH4 prod P and PI CO2 Inj'!F80</f>
        <v>10246.279999999999</v>
      </c>
      <c r="U80">
        <f>'CH4 prod P and PI CO2 Inj'!I80</f>
        <v>10246.279999999999</v>
      </c>
      <c r="V80">
        <f>'CH4 prod P and PI CO2 Inj'!L80</f>
        <v>10246.279999999999</v>
      </c>
      <c r="W80">
        <f>'CH4 prod P and PI CO2 Inj'!O80</f>
        <v>10246.279999999999</v>
      </c>
      <c r="X80">
        <f>'CH4 prod P and PI CO2 Inj'!R80</f>
        <v>10246.279999999999</v>
      </c>
      <c r="Y80">
        <f>'CH4 prod P and PI CO2 Inj'!U80</f>
        <v>10246.279999999999</v>
      </c>
      <c r="Z80">
        <f>'CH4 prod P and PI CO2 Inj'!X80</f>
        <v>10246.279999999999</v>
      </c>
      <c r="AA80">
        <f>'CH4 prod P and PI CO2 Inj'!AA80</f>
        <v>10246.279999999999</v>
      </c>
      <c r="AB80">
        <f>'CH4 prod P and PI CO2 Inj'!AD80</f>
        <v>10246.279999999999</v>
      </c>
      <c r="AC80">
        <f>'CH4 prod P and PI CO2 Inj'!AG80</f>
        <v>10246.279999999999</v>
      </c>
      <c r="AD80">
        <f>'CH4 prod P and PI CO2 Inj'!AJ80</f>
        <v>10246.279999999999</v>
      </c>
      <c r="AE80">
        <f>'CH4 prod P and PI CO2 Inj'!AM80</f>
        <v>10246.279999999999</v>
      </c>
      <c r="AF80">
        <f>'CH4 prod P and PI CO2 Inj'!AP80</f>
        <v>10246.279999999999</v>
      </c>
      <c r="AG80">
        <f>'CH4 prod P and PI CO2 Inj'!AS80</f>
        <v>10246.279999999999</v>
      </c>
      <c r="AH80">
        <f>'CH4 prod P and PI CO2 Inj'!AV80</f>
        <v>10246.279999999999</v>
      </c>
    </row>
    <row r="81" spans="2:34" x14ac:dyDescent="0.45">
      <c r="B81">
        <v>77</v>
      </c>
      <c r="C81" s="1">
        <f>'CH4 prod P and PI CO2 Inj'!D81+'CH4 prod P and PI CO2 Inj'!E81</f>
        <v>60358</v>
      </c>
      <c r="D81" s="1">
        <f>'CH4 prod P and PI CO2 Inj'!G81+'CH4 prod P and PI CO2 Inj'!H81</f>
        <v>60358</v>
      </c>
      <c r="E81" s="1">
        <f>'CH4 prod P and PI CO2 Inj'!J81+'CH4 prod P and PI CO2 Inj'!K81</f>
        <v>60358</v>
      </c>
      <c r="F81" s="1">
        <f>'CH4 prod P and PI CO2 Inj'!M81+'CH4 prod P and PI CO2 Inj'!N81</f>
        <v>60358</v>
      </c>
      <c r="G81" s="1">
        <f>'CH4 prod P and PI CO2 Inj'!P81+'CH4 prod P and PI CO2 Inj'!Q81</f>
        <v>60358</v>
      </c>
      <c r="H81" s="1">
        <f>'CH4 prod P and PI CO2 Inj'!S81+'CH4 prod P and PI CO2 Inj'!T81</f>
        <v>60358</v>
      </c>
      <c r="I81" s="1">
        <f>'CH4 prod P and PI CO2 Inj'!V81+'CH4 prod P and PI CO2 Inj'!W81</f>
        <v>60358</v>
      </c>
      <c r="J81" s="1">
        <f>'CH4 prod P and PI CO2 Inj'!Y81+'CH4 prod P and PI CO2 Inj'!Z81</f>
        <v>60358</v>
      </c>
      <c r="K81" s="1">
        <f>'CH4 prod P and PI CO2 Inj'!AB81+'CH4 prod P and PI CO2 Inj'!AC81</f>
        <v>60358</v>
      </c>
      <c r="L81" s="1">
        <f>'CH4 prod P and PI CO2 Inj'!AE81+'CH4 prod P and PI CO2 Inj'!AF81</f>
        <v>60358</v>
      </c>
      <c r="M81" s="1">
        <f>'CH4 prod P and PI CO2 Inj'!AH81+'CH4 prod P and PI CO2 Inj'!AI81</f>
        <v>60358</v>
      </c>
      <c r="N81" s="1">
        <f>'CH4 prod P and PI CO2 Inj'!AK81+'CH4 prod P and PI CO2 Inj'!AL81</f>
        <v>60358</v>
      </c>
      <c r="O81" s="1">
        <f>'CH4 prod P and PI CO2 Inj'!AN81+'CH4 prod P and PI CO2 Inj'!AO81</f>
        <v>60358</v>
      </c>
      <c r="P81" s="1">
        <f>'CH4 prod P and PI CO2 Inj'!AQ81+'CH4 prod P and PI CO2 Inj'!AR81</f>
        <v>60358</v>
      </c>
      <c r="Q81" s="1">
        <f>'CH4 prod P and PI CO2 Inj'!AT81+'CH4 prod P and PI CO2 Inj'!AU81</f>
        <v>60358</v>
      </c>
      <c r="R81" s="1"/>
      <c r="T81">
        <f>'CH4 prod P and PI CO2 Inj'!F81</f>
        <v>10015.235000000001</v>
      </c>
      <c r="U81">
        <f>'CH4 prod P and PI CO2 Inj'!I81</f>
        <v>10015.235000000001</v>
      </c>
      <c r="V81">
        <f>'CH4 prod P and PI CO2 Inj'!L81</f>
        <v>10015.235000000001</v>
      </c>
      <c r="W81">
        <f>'CH4 prod P and PI CO2 Inj'!O81</f>
        <v>10015.235000000001</v>
      </c>
      <c r="X81">
        <f>'CH4 prod P and PI CO2 Inj'!R81</f>
        <v>10015.235000000001</v>
      </c>
      <c r="Y81">
        <f>'CH4 prod P and PI CO2 Inj'!U81</f>
        <v>10015.235000000001</v>
      </c>
      <c r="Z81">
        <f>'CH4 prod P and PI CO2 Inj'!X81</f>
        <v>10015.235000000001</v>
      </c>
      <c r="AA81">
        <f>'CH4 prod P and PI CO2 Inj'!AA81</f>
        <v>10015.235000000001</v>
      </c>
      <c r="AB81">
        <f>'CH4 prod P and PI CO2 Inj'!AD81</f>
        <v>10015.235000000001</v>
      </c>
      <c r="AC81">
        <f>'CH4 prod P and PI CO2 Inj'!AG81</f>
        <v>10015.235000000001</v>
      </c>
      <c r="AD81">
        <f>'CH4 prod P and PI CO2 Inj'!AJ81</f>
        <v>10015.235000000001</v>
      </c>
      <c r="AE81">
        <f>'CH4 prod P and PI CO2 Inj'!AM81</f>
        <v>10015.235000000001</v>
      </c>
      <c r="AF81">
        <f>'CH4 prod P and PI CO2 Inj'!AP81</f>
        <v>10015.235000000001</v>
      </c>
      <c r="AG81">
        <f>'CH4 prod P and PI CO2 Inj'!AS81</f>
        <v>10015.235000000001</v>
      </c>
      <c r="AH81">
        <f>'CH4 prod P and PI CO2 Inj'!AV81</f>
        <v>10015.235000000001</v>
      </c>
    </row>
    <row r="82" spans="2:34" x14ac:dyDescent="0.45">
      <c r="B82">
        <v>78</v>
      </c>
      <c r="C82" s="1">
        <f>'CH4 prod P and PI CO2 Inj'!D82+'CH4 prod P and PI CO2 Inj'!E82</f>
        <v>63051</v>
      </c>
      <c r="D82" s="1">
        <f>'CH4 prod P and PI CO2 Inj'!G82+'CH4 prod P and PI CO2 Inj'!H82</f>
        <v>63051</v>
      </c>
      <c r="E82" s="1">
        <f>'CH4 prod P and PI CO2 Inj'!J82+'CH4 prod P and PI CO2 Inj'!K82</f>
        <v>63051</v>
      </c>
      <c r="F82" s="1">
        <f>'CH4 prod P and PI CO2 Inj'!M82+'CH4 prod P and PI CO2 Inj'!N82</f>
        <v>63051</v>
      </c>
      <c r="G82" s="1">
        <f>'CH4 prod P and PI CO2 Inj'!P82+'CH4 prod P and PI CO2 Inj'!Q82</f>
        <v>63051</v>
      </c>
      <c r="H82" s="1">
        <f>'CH4 prod P and PI CO2 Inj'!S82+'CH4 prod P and PI CO2 Inj'!T82</f>
        <v>63051</v>
      </c>
      <c r="I82" s="1">
        <f>'CH4 prod P and PI CO2 Inj'!V82+'CH4 prod P and PI CO2 Inj'!W82</f>
        <v>63051</v>
      </c>
      <c r="J82" s="1">
        <f>'CH4 prod P and PI CO2 Inj'!Y82+'CH4 prod P and PI CO2 Inj'!Z82</f>
        <v>63051</v>
      </c>
      <c r="K82" s="1">
        <f>'CH4 prod P and PI CO2 Inj'!AB82+'CH4 prod P and PI CO2 Inj'!AC82</f>
        <v>63051</v>
      </c>
      <c r="L82" s="1">
        <f>'CH4 prod P and PI CO2 Inj'!AE82+'CH4 prod P and PI CO2 Inj'!AF82</f>
        <v>63051</v>
      </c>
      <c r="M82" s="1">
        <f>'CH4 prod P and PI CO2 Inj'!AH82+'CH4 prod P and PI CO2 Inj'!AI82</f>
        <v>63051</v>
      </c>
      <c r="N82" s="1">
        <f>'CH4 prod P and PI CO2 Inj'!AK82+'CH4 prod P and PI CO2 Inj'!AL82</f>
        <v>63051</v>
      </c>
      <c r="O82" s="1">
        <f>'CH4 prod P and PI CO2 Inj'!AN82+'CH4 prod P and PI CO2 Inj'!AO82</f>
        <v>63051</v>
      </c>
      <c r="P82" s="1">
        <f>'CH4 prod P and PI CO2 Inj'!AQ82+'CH4 prod P and PI CO2 Inj'!AR82</f>
        <v>63051</v>
      </c>
      <c r="Q82" s="1">
        <f>'CH4 prod P and PI CO2 Inj'!AT82+'CH4 prod P and PI CO2 Inj'!AU82</f>
        <v>63051</v>
      </c>
      <c r="R82" s="1"/>
      <c r="T82">
        <f>'CH4 prod P and PI CO2 Inj'!F82</f>
        <v>9793.3150000000005</v>
      </c>
      <c r="U82">
        <f>'CH4 prod P and PI CO2 Inj'!I82</f>
        <v>9793.3150000000005</v>
      </c>
      <c r="V82">
        <f>'CH4 prod P and PI CO2 Inj'!L82</f>
        <v>9793.3150000000005</v>
      </c>
      <c r="W82">
        <f>'CH4 prod P and PI CO2 Inj'!O82</f>
        <v>9793.3150000000005</v>
      </c>
      <c r="X82">
        <f>'CH4 prod P and PI CO2 Inj'!R82</f>
        <v>9793.3150000000005</v>
      </c>
      <c r="Y82">
        <f>'CH4 prod P and PI CO2 Inj'!U82</f>
        <v>9793.3150000000005</v>
      </c>
      <c r="Z82">
        <f>'CH4 prod P and PI CO2 Inj'!X82</f>
        <v>9793.3150000000005</v>
      </c>
      <c r="AA82">
        <f>'CH4 prod P and PI CO2 Inj'!AA82</f>
        <v>9793.3150000000005</v>
      </c>
      <c r="AB82">
        <f>'CH4 prod P and PI CO2 Inj'!AD82</f>
        <v>9793.3150000000005</v>
      </c>
      <c r="AC82">
        <f>'CH4 prod P and PI CO2 Inj'!AG82</f>
        <v>9793.3150000000005</v>
      </c>
      <c r="AD82">
        <f>'CH4 prod P and PI CO2 Inj'!AJ82</f>
        <v>9793.3150000000005</v>
      </c>
      <c r="AE82">
        <f>'CH4 prod P and PI CO2 Inj'!AM82</f>
        <v>9793.3150000000005</v>
      </c>
      <c r="AF82">
        <f>'CH4 prod P and PI CO2 Inj'!AP82</f>
        <v>9793.3150000000005</v>
      </c>
      <c r="AG82">
        <f>'CH4 prod P and PI CO2 Inj'!AS82</f>
        <v>9793.3150000000005</v>
      </c>
      <c r="AH82">
        <f>'CH4 prod P and PI CO2 Inj'!AV82</f>
        <v>9793.3150000000005</v>
      </c>
    </row>
    <row r="83" spans="2:34" x14ac:dyDescent="0.45">
      <c r="B83">
        <v>79</v>
      </c>
      <c r="C83" s="1">
        <f>'CH4 prod P and PI CO2 Inj'!D83+'CH4 prod P and PI CO2 Inj'!E83</f>
        <v>62405</v>
      </c>
      <c r="D83" s="1">
        <f>'CH4 prod P and PI CO2 Inj'!G83+'CH4 prod P and PI CO2 Inj'!H83</f>
        <v>62405</v>
      </c>
      <c r="E83" s="1">
        <f>'CH4 prod P and PI CO2 Inj'!J83+'CH4 prod P and PI CO2 Inj'!K83</f>
        <v>62405</v>
      </c>
      <c r="F83" s="1">
        <f>'CH4 prod P and PI CO2 Inj'!M83+'CH4 prod P and PI CO2 Inj'!N83</f>
        <v>62405</v>
      </c>
      <c r="G83" s="1">
        <f>'CH4 prod P and PI CO2 Inj'!P83+'CH4 prod P and PI CO2 Inj'!Q83</f>
        <v>62405</v>
      </c>
      <c r="H83" s="1">
        <f>'CH4 prod P and PI CO2 Inj'!S83+'CH4 prod P and PI CO2 Inj'!T83</f>
        <v>62405</v>
      </c>
      <c r="I83" s="1">
        <f>'CH4 prod P and PI CO2 Inj'!V83+'CH4 prod P and PI CO2 Inj'!W83</f>
        <v>62405</v>
      </c>
      <c r="J83" s="1">
        <f>'CH4 prod P and PI CO2 Inj'!Y83+'CH4 prod P and PI CO2 Inj'!Z83</f>
        <v>62405</v>
      </c>
      <c r="K83" s="1">
        <f>'CH4 prod P and PI CO2 Inj'!AB83+'CH4 prod P and PI CO2 Inj'!AC83</f>
        <v>62405</v>
      </c>
      <c r="L83" s="1">
        <f>'CH4 prod P and PI CO2 Inj'!AE83+'CH4 prod P and PI CO2 Inj'!AF83</f>
        <v>62405</v>
      </c>
      <c r="M83" s="1">
        <f>'CH4 prod P and PI CO2 Inj'!AH83+'CH4 prod P and PI CO2 Inj'!AI83</f>
        <v>62405</v>
      </c>
      <c r="N83" s="1">
        <f>'CH4 prod P and PI CO2 Inj'!AK83+'CH4 prod P and PI CO2 Inj'!AL83</f>
        <v>62405</v>
      </c>
      <c r="O83" s="1">
        <f>'CH4 prod P and PI CO2 Inj'!AN83+'CH4 prod P and PI CO2 Inj'!AO83</f>
        <v>62405</v>
      </c>
      <c r="P83" s="1">
        <f>'CH4 prod P and PI CO2 Inj'!AQ83+'CH4 prod P and PI CO2 Inj'!AR83</f>
        <v>62405</v>
      </c>
      <c r="Q83" s="1">
        <f>'CH4 prod P and PI CO2 Inj'!AT83+'CH4 prod P and PI CO2 Inj'!AU83</f>
        <v>62405</v>
      </c>
      <c r="R83" s="1"/>
      <c r="T83">
        <f>'CH4 prod P and PI CO2 Inj'!F83</f>
        <v>9579.7899999999991</v>
      </c>
      <c r="U83">
        <f>'CH4 prod P and PI CO2 Inj'!I83</f>
        <v>9579.7899999999991</v>
      </c>
      <c r="V83">
        <f>'CH4 prod P and PI CO2 Inj'!L83</f>
        <v>9579.7899999999991</v>
      </c>
      <c r="W83">
        <f>'CH4 prod P and PI CO2 Inj'!O83</f>
        <v>9579.7899999999991</v>
      </c>
      <c r="X83">
        <f>'CH4 prod P and PI CO2 Inj'!R83</f>
        <v>9579.7899999999991</v>
      </c>
      <c r="Y83">
        <f>'CH4 prod P and PI CO2 Inj'!U83</f>
        <v>9579.7899999999991</v>
      </c>
      <c r="Z83">
        <f>'CH4 prod P and PI CO2 Inj'!X83</f>
        <v>9579.7899999999991</v>
      </c>
      <c r="AA83">
        <f>'CH4 prod P and PI CO2 Inj'!AA83</f>
        <v>9579.7899999999991</v>
      </c>
      <c r="AB83">
        <f>'CH4 prod P and PI CO2 Inj'!AD83</f>
        <v>9579.7899999999991</v>
      </c>
      <c r="AC83">
        <f>'CH4 prod P and PI CO2 Inj'!AG83</f>
        <v>9579.7899999999991</v>
      </c>
      <c r="AD83">
        <f>'CH4 prod P and PI CO2 Inj'!AJ83</f>
        <v>9579.7899999999991</v>
      </c>
      <c r="AE83">
        <f>'CH4 prod P and PI CO2 Inj'!AM83</f>
        <v>9579.7899999999991</v>
      </c>
      <c r="AF83">
        <f>'CH4 prod P and PI CO2 Inj'!AP83</f>
        <v>9579.7899999999991</v>
      </c>
      <c r="AG83">
        <f>'CH4 prod P and PI CO2 Inj'!AS83</f>
        <v>9579.7899999999991</v>
      </c>
      <c r="AH83">
        <f>'CH4 prod P and PI CO2 Inj'!AV83</f>
        <v>9579.7899999999991</v>
      </c>
    </row>
    <row r="84" spans="2:34" x14ac:dyDescent="0.45">
      <c r="B84">
        <v>80</v>
      </c>
      <c r="C84" s="1">
        <f>'CH4 prod P and PI CO2 Inj'!D84+'CH4 prod P and PI CO2 Inj'!E84</f>
        <v>61651</v>
      </c>
      <c r="D84" s="1">
        <f>'CH4 prod P and PI CO2 Inj'!G84+'CH4 prod P and PI CO2 Inj'!H84</f>
        <v>61651</v>
      </c>
      <c r="E84" s="1">
        <f>'CH4 prod P and PI CO2 Inj'!J84+'CH4 prod P and PI CO2 Inj'!K84</f>
        <v>61651</v>
      </c>
      <c r="F84" s="1">
        <f>'CH4 prod P and PI CO2 Inj'!M84+'CH4 prod P and PI CO2 Inj'!N84</f>
        <v>61651</v>
      </c>
      <c r="G84" s="1">
        <f>'CH4 prod P and PI CO2 Inj'!P84+'CH4 prod P and PI CO2 Inj'!Q84</f>
        <v>61651</v>
      </c>
      <c r="H84" s="1">
        <f>'CH4 prod P and PI CO2 Inj'!S84+'CH4 prod P and PI CO2 Inj'!T84</f>
        <v>61651</v>
      </c>
      <c r="I84" s="1">
        <f>'CH4 prod P and PI CO2 Inj'!V84+'CH4 prod P and PI CO2 Inj'!W84</f>
        <v>61651</v>
      </c>
      <c r="J84" s="1">
        <f>'CH4 prod P and PI CO2 Inj'!Y84+'CH4 prod P and PI CO2 Inj'!Z84</f>
        <v>61651</v>
      </c>
      <c r="K84" s="1">
        <f>'CH4 prod P and PI CO2 Inj'!AB84+'CH4 prod P and PI CO2 Inj'!AC84</f>
        <v>61651</v>
      </c>
      <c r="L84" s="1">
        <f>'CH4 prod P and PI CO2 Inj'!AE84+'CH4 prod P and PI CO2 Inj'!AF84</f>
        <v>61651</v>
      </c>
      <c r="M84" s="1">
        <f>'CH4 prod P and PI CO2 Inj'!AH84+'CH4 prod P and PI CO2 Inj'!AI84</f>
        <v>61651</v>
      </c>
      <c r="N84" s="1">
        <f>'CH4 prod P and PI CO2 Inj'!AK84+'CH4 prod P and PI CO2 Inj'!AL84</f>
        <v>61651</v>
      </c>
      <c r="O84" s="1">
        <f>'CH4 prod P and PI CO2 Inj'!AN84+'CH4 prod P and PI CO2 Inj'!AO84</f>
        <v>61651</v>
      </c>
      <c r="P84" s="1">
        <f>'CH4 prod P and PI CO2 Inj'!AQ84+'CH4 prod P and PI CO2 Inj'!AR84</f>
        <v>61651</v>
      </c>
      <c r="Q84" s="1">
        <f>'CH4 prod P and PI CO2 Inj'!AT84+'CH4 prod P and PI CO2 Inj'!AU84</f>
        <v>61651</v>
      </c>
      <c r="R84" s="1"/>
      <c r="T84">
        <f>'CH4 prod P and PI CO2 Inj'!F84</f>
        <v>9375.0249999999996</v>
      </c>
      <c r="U84">
        <f>'CH4 prod P and PI CO2 Inj'!I84</f>
        <v>9375.0249999999996</v>
      </c>
      <c r="V84">
        <f>'CH4 prod P and PI CO2 Inj'!L84</f>
        <v>9375.0249999999996</v>
      </c>
      <c r="W84">
        <f>'CH4 prod P and PI CO2 Inj'!O84</f>
        <v>9375.0249999999996</v>
      </c>
      <c r="X84">
        <f>'CH4 prod P and PI CO2 Inj'!R84</f>
        <v>9375.0249999999996</v>
      </c>
      <c r="Y84">
        <f>'CH4 prod P and PI CO2 Inj'!U84</f>
        <v>9375.0249999999996</v>
      </c>
      <c r="Z84">
        <f>'CH4 prod P and PI CO2 Inj'!X84</f>
        <v>9375.0249999999996</v>
      </c>
      <c r="AA84">
        <f>'CH4 prod P and PI CO2 Inj'!AA84</f>
        <v>9375.0249999999996</v>
      </c>
      <c r="AB84">
        <f>'CH4 prod P and PI CO2 Inj'!AD84</f>
        <v>9375.0249999999996</v>
      </c>
      <c r="AC84">
        <f>'CH4 prod P and PI CO2 Inj'!AG84</f>
        <v>9375.0249999999996</v>
      </c>
      <c r="AD84">
        <f>'CH4 prod P and PI CO2 Inj'!AJ84</f>
        <v>9375.0249999999996</v>
      </c>
      <c r="AE84">
        <f>'CH4 prod P and PI CO2 Inj'!AM84</f>
        <v>9375.0249999999996</v>
      </c>
      <c r="AF84">
        <f>'CH4 prod P and PI CO2 Inj'!AP84</f>
        <v>9375.0249999999996</v>
      </c>
      <c r="AG84">
        <f>'CH4 prod P and PI CO2 Inj'!AS84</f>
        <v>9375.0249999999996</v>
      </c>
      <c r="AH84">
        <f>'CH4 prod P and PI CO2 Inj'!AV84</f>
        <v>9375.0249999999996</v>
      </c>
    </row>
    <row r="85" spans="2:34" x14ac:dyDescent="0.45">
      <c r="B85">
        <v>81</v>
      </c>
      <c r="C85" s="1">
        <f>'CH4 prod P and PI CO2 Inj'!D85+'CH4 prod P and PI CO2 Inj'!E85</f>
        <v>60802</v>
      </c>
      <c r="D85" s="1">
        <f>'CH4 prod P and PI CO2 Inj'!G85+'CH4 prod P and PI CO2 Inj'!H85</f>
        <v>60802</v>
      </c>
      <c r="E85" s="1">
        <f>'CH4 prod P and PI CO2 Inj'!J85+'CH4 prod P and PI CO2 Inj'!K85</f>
        <v>60802</v>
      </c>
      <c r="F85" s="1">
        <f>'CH4 prod P and PI CO2 Inj'!M85+'CH4 prod P and PI CO2 Inj'!N85</f>
        <v>60802</v>
      </c>
      <c r="G85" s="1">
        <f>'CH4 prod P and PI CO2 Inj'!P85+'CH4 prod P and PI CO2 Inj'!Q85</f>
        <v>60802</v>
      </c>
      <c r="H85" s="1">
        <f>'CH4 prod P and PI CO2 Inj'!S85+'CH4 prod P and PI CO2 Inj'!T85</f>
        <v>60802</v>
      </c>
      <c r="I85" s="1">
        <f>'CH4 prod P and PI CO2 Inj'!V85+'CH4 prod P and PI CO2 Inj'!W85</f>
        <v>60802</v>
      </c>
      <c r="J85" s="1">
        <f>'CH4 prod P and PI CO2 Inj'!Y85+'CH4 prod P and PI CO2 Inj'!Z85</f>
        <v>60802</v>
      </c>
      <c r="K85" s="1">
        <f>'CH4 prod P and PI CO2 Inj'!AB85+'CH4 prod P and PI CO2 Inj'!AC85</f>
        <v>60802</v>
      </c>
      <c r="L85" s="1">
        <f>'CH4 prod P and PI CO2 Inj'!AE85+'CH4 prod P and PI CO2 Inj'!AF85</f>
        <v>60802</v>
      </c>
      <c r="M85" s="1">
        <f>'CH4 prod P and PI CO2 Inj'!AH85+'CH4 prod P and PI CO2 Inj'!AI85</f>
        <v>60802</v>
      </c>
      <c r="N85" s="1">
        <f>'CH4 prod P and PI CO2 Inj'!AK85+'CH4 prod P and PI CO2 Inj'!AL85</f>
        <v>60802</v>
      </c>
      <c r="O85" s="1">
        <f>'CH4 prod P and PI CO2 Inj'!AN85+'CH4 prod P and PI CO2 Inj'!AO85</f>
        <v>60802</v>
      </c>
      <c r="P85" s="1">
        <f>'CH4 prod P and PI CO2 Inj'!AQ85+'CH4 prod P and PI CO2 Inj'!AR85</f>
        <v>60802</v>
      </c>
      <c r="Q85" s="1">
        <f>'CH4 prod P and PI CO2 Inj'!AT85+'CH4 prod P and PI CO2 Inj'!AU85</f>
        <v>60802</v>
      </c>
      <c r="R85" s="1"/>
      <c r="T85">
        <f>'CH4 prod P and PI CO2 Inj'!F85</f>
        <v>9179.3850000000002</v>
      </c>
      <c r="U85">
        <f>'CH4 prod P and PI CO2 Inj'!I85</f>
        <v>9179.3850000000002</v>
      </c>
      <c r="V85">
        <f>'CH4 prod P and PI CO2 Inj'!L85</f>
        <v>9179.3850000000002</v>
      </c>
      <c r="W85">
        <f>'CH4 prod P and PI CO2 Inj'!O85</f>
        <v>9179.3850000000002</v>
      </c>
      <c r="X85">
        <f>'CH4 prod P and PI CO2 Inj'!R85</f>
        <v>9179.3850000000002</v>
      </c>
      <c r="Y85">
        <f>'CH4 prod P and PI CO2 Inj'!U85</f>
        <v>9179.3850000000002</v>
      </c>
      <c r="Z85">
        <f>'CH4 prod P and PI CO2 Inj'!X85</f>
        <v>9179.3850000000002</v>
      </c>
      <c r="AA85">
        <f>'CH4 prod P and PI CO2 Inj'!AA85</f>
        <v>9179.3850000000002</v>
      </c>
      <c r="AB85">
        <f>'CH4 prod P and PI CO2 Inj'!AD85</f>
        <v>9179.3850000000002</v>
      </c>
      <c r="AC85">
        <f>'CH4 prod P and PI CO2 Inj'!AG85</f>
        <v>9179.3850000000002</v>
      </c>
      <c r="AD85">
        <f>'CH4 prod P and PI CO2 Inj'!AJ85</f>
        <v>9179.3850000000002</v>
      </c>
      <c r="AE85">
        <f>'CH4 prod P and PI CO2 Inj'!AM85</f>
        <v>9179.3850000000002</v>
      </c>
      <c r="AF85">
        <f>'CH4 prod P and PI CO2 Inj'!AP85</f>
        <v>9179.3850000000002</v>
      </c>
      <c r="AG85">
        <f>'CH4 prod P and PI CO2 Inj'!AS85</f>
        <v>9179.3850000000002</v>
      </c>
      <c r="AH85">
        <f>'CH4 prod P and PI CO2 Inj'!AV85</f>
        <v>9179.3850000000002</v>
      </c>
    </row>
    <row r="86" spans="2:34" x14ac:dyDescent="0.45">
      <c r="B86">
        <v>82</v>
      </c>
      <c r="C86" s="1">
        <f>'CH4 prod P and PI CO2 Inj'!D86+'CH4 prod P and PI CO2 Inj'!E86</f>
        <v>59878</v>
      </c>
      <c r="D86" s="1">
        <f>'CH4 prod P and PI CO2 Inj'!G86+'CH4 prod P and PI CO2 Inj'!H86</f>
        <v>59878</v>
      </c>
      <c r="E86" s="1">
        <f>'CH4 prod P and PI CO2 Inj'!J86+'CH4 prod P and PI CO2 Inj'!K86</f>
        <v>59878</v>
      </c>
      <c r="F86" s="1">
        <f>'CH4 prod P and PI CO2 Inj'!M86+'CH4 prod P and PI CO2 Inj'!N86</f>
        <v>59878</v>
      </c>
      <c r="G86" s="1">
        <f>'CH4 prod P and PI CO2 Inj'!P86+'CH4 prod P and PI CO2 Inj'!Q86</f>
        <v>59878</v>
      </c>
      <c r="H86" s="1">
        <f>'CH4 prod P and PI CO2 Inj'!S86+'CH4 prod P and PI CO2 Inj'!T86</f>
        <v>59878</v>
      </c>
      <c r="I86" s="1">
        <f>'CH4 prod P and PI CO2 Inj'!V86+'CH4 prod P and PI CO2 Inj'!W86</f>
        <v>59878</v>
      </c>
      <c r="J86" s="1">
        <f>'CH4 prod P and PI CO2 Inj'!Y86+'CH4 prod P and PI CO2 Inj'!Z86</f>
        <v>59878</v>
      </c>
      <c r="K86" s="1">
        <f>'CH4 prod P and PI CO2 Inj'!AB86+'CH4 prod P and PI CO2 Inj'!AC86</f>
        <v>59878</v>
      </c>
      <c r="L86" s="1">
        <f>'CH4 prod P and PI CO2 Inj'!AE86+'CH4 prod P and PI CO2 Inj'!AF86</f>
        <v>59878</v>
      </c>
      <c r="M86" s="1">
        <f>'CH4 prod P and PI CO2 Inj'!AH86+'CH4 prod P and PI CO2 Inj'!AI86</f>
        <v>59878</v>
      </c>
      <c r="N86" s="1">
        <f>'CH4 prod P and PI CO2 Inj'!AK86+'CH4 prod P and PI CO2 Inj'!AL86</f>
        <v>59878</v>
      </c>
      <c r="O86" s="1">
        <f>'CH4 prod P and PI CO2 Inj'!AN86+'CH4 prod P and PI CO2 Inj'!AO86</f>
        <v>59878</v>
      </c>
      <c r="P86" s="1">
        <f>'CH4 prod P and PI CO2 Inj'!AQ86+'CH4 prod P and PI CO2 Inj'!AR86</f>
        <v>59878</v>
      </c>
      <c r="Q86" s="1">
        <f>'CH4 prod P and PI CO2 Inj'!AT86+'CH4 prod P and PI CO2 Inj'!AU86</f>
        <v>59878</v>
      </c>
      <c r="R86" s="1"/>
      <c r="T86">
        <f>'CH4 prod P and PI CO2 Inj'!F86</f>
        <v>8992.14</v>
      </c>
      <c r="U86">
        <f>'CH4 prod P and PI CO2 Inj'!I86</f>
        <v>8992.14</v>
      </c>
      <c r="V86">
        <f>'CH4 prod P and PI CO2 Inj'!L86</f>
        <v>8992.14</v>
      </c>
      <c r="W86">
        <f>'CH4 prod P and PI CO2 Inj'!O86</f>
        <v>8992.14</v>
      </c>
      <c r="X86">
        <f>'CH4 prod P and PI CO2 Inj'!R86</f>
        <v>8992.14</v>
      </c>
      <c r="Y86">
        <f>'CH4 prod P and PI CO2 Inj'!U86</f>
        <v>8992.14</v>
      </c>
      <c r="Z86">
        <f>'CH4 prod P and PI CO2 Inj'!X86</f>
        <v>8992.14</v>
      </c>
      <c r="AA86">
        <f>'CH4 prod P and PI CO2 Inj'!AA86</f>
        <v>8992.14</v>
      </c>
      <c r="AB86">
        <f>'CH4 prod P and PI CO2 Inj'!AD86</f>
        <v>8992.14</v>
      </c>
      <c r="AC86">
        <f>'CH4 prod P and PI CO2 Inj'!AG86</f>
        <v>8992.14</v>
      </c>
      <c r="AD86">
        <f>'CH4 prod P and PI CO2 Inj'!AJ86</f>
        <v>8992.14</v>
      </c>
      <c r="AE86">
        <f>'CH4 prod P and PI CO2 Inj'!AM86</f>
        <v>8992.14</v>
      </c>
      <c r="AF86">
        <f>'CH4 prod P and PI CO2 Inj'!AP86</f>
        <v>8992.14</v>
      </c>
      <c r="AG86">
        <f>'CH4 prod P and PI CO2 Inj'!AS86</f>
        <v>8992.14</v>
      </c>
      <c r="AH86">
        <f>'CH4 prod P and PI CO2 Inj'!AV86</f>
        <v>8992.14</v>
      </c>
    </row>
    <row r="87" spans="2:34" x14ac:dyDescent="0.45">
      <c r="B87">
        <v>83</v>
      </c>
      <c r="C87" s="1">
        <f>'CH4 prod P and PI CO2 Inj'!D87+'CH4 prod P and PI CO2 Inj'!E87</f>
        <v>62683</v>
      </c>
      <c r="D87" s="1">
        <f>'CH4 prod P and PI CO2 Inj'!G87+'CH4 prod P and PI CO2 Inj'!H87</f>
        <v>62683</v>
      </c>
      <c r="E87" s="1">
        <f>'CH4 prod P and PI CO2 Inj'!J87+'CH4 prod P and PI CO2 Inj'!K87</f>
        <v>62683</v>
      </c>
      <c r="F87" s="1">
        <f>'CH4 prod P and PI CO2 Inj'!M87+'CH4 prod P and PI CO2 Inj'!N87</f>
        <v>62683</v>
      </c>
      <c r="G87" s="1">
        <f>'CH4 prod P and PI CO2 Inj'!P87+'CH4 prod P and PI CO2 Inj'!Q87</f>
        <v>62683</v>
      </c>
      <c r="H87" s="1">
        <f>'CH4 prod P and PI CO2 Inj'!S87+'CH4 prod P and PI CO2 Inj'!T87</f>
        <v>62683</v>
      </c>
      <c r="I87" s="1">
        <f>'CH4 prod P and PI CO2 Inj'!V87+'CH4 prod P and PI CO2 Inj'!W87</f>
        <v>62683</v>
      </c>
      <c r="J87" s="1">
        <f>'CH4 prod P and PI CO2 Inj'!Y87+'CH4 prod P and PI CO2 Inj'!Z87</f>
        <v>62683</v>
      </c>
      <c r="K87" s="1">
        <f>'CH4 prod P and PI CO2 Inj'!AB87+'CH4 prod P and PI CO2 Inj'!AC87</f>
        <v>62683</v>
      </c>
      <c r="L87" s="1">
        <f>'CH4 prod P and PI CO2 Inj'!AE87+'CH4 prod P and PI CO2 Inj'!AF87</f>
        <v>62683</v>
      </c>
      <c r="M87" s="1">
        <f>'CH4 prod P and PI CO2 Inj'!AH87+'CH4 prod P and PI CO2 Inj'!AI87</f>
        <v>62683</v>
      </c>
      <c r="N87" s="1">
        <f>'CH4 prod P and PI CO2 Inj'!AK87+'CH4 prod P and PI CO2 Inj'!AL87</f>
        <v>62683</v>
      </c>
      <c r="O87" s="1">
        <f>'CH4 prod P and PI CO2 Inj'!AN87+'CH4 prod P and PI CO2 Inj'!AO87</f>
        <v>62683</v>
      </c>
      <c r="P87" s="1">
        <f>'CH4 prod P and PI CO2 Inj'!AQ87+'CH4 prod P and PI CO2 Inj'!AR87</f>
        <v>62683</v>
      </c>
      <c r="Q87" s="1">
        <f>'CH4 prod P and PI CO2 Inj'!AT87+'CH4 prod P and PI CO2 Inj'!AU87</f>
        <v>62683</v>
      </c>
      <c r="R87" s="1"/>
      <c r="T87">
        <f>'CH4 prod P and PI CO2 Inj'!F87</f>
        <v>8813.6549999999988</v>
      </c>
      <c r="U87">
        <f>'CH4 prod P and PI CO2 Inj'!I87</f>
        <v>8813.6549999999988</v>
      </c>
      <c r="V87">
        <f>'CH4 prod P and PI CO2 Inj'!L87</f>
        <v>8813.6549999999988</v>
      </c>
      <c r="W87">
        <f>'CH4 prod P and PI CO2 Inj'!O87</f>
        <v>8813.6549999999988</v>
      </c>
      <c r="X87">
        <f>'CH4 prod P and PI CO2 Inj'!R87</f>
        <v>8813.6549999999988</v>
      </c>
      <c r="Y87">
        <f>'CH4 prod P and PI CO2 Inj'!U87</f>
        <v>8813.6549999999988</v>
      </c>
      <c r="Z87">
        <f>'CH4 prod P and PI CO2 Inj'!X87</f>
        <v>8813.6549999999988</v>
      </c>
      <c r="AA87">
        <f>'CH4 prod P and PI CO2 Inj'!AA87</f>
        <v>8813.6549999999988</v>
      </c>
      <c r="AB87">
        <f>'CH4 prod P and PI CO2 Inj'!AD87</f>
        <v>8813.6549999999988</v>
      </c>
      <c r="AC87">
        <f>'CH4 prod P and PI CO2 Inj'!AG87</f>
        <v>8813.6549999999988</v>
      </c>
      <c r="AD87">
        <f>'CH4 prod P and PI CO2 Inj'!AJ87</f>
        <v>8813.6549999999988</v>
      </c>
      <c r="AE87">
        <f>'CH4 prod P and PI CO2 Inj'!AM87</f>
        <v>8813.6549999999988</v>
      </c>
      <c r="AF87">
        <f>'CH4 prod P and PI CO2 Inj'!AP87</f>
        <v>8813.6549999999988</v>
      </c>
      <c r="AG87">
        <f>'CH4 prod P and PI CO2 Inj'!AS87</f>
        <v>8813.6549999999988</v>
      </c>
      <c r="AH87">
        <f>'CH4 prod P and PI CO2 Inj'!AV87</f>
        <v>8813.6549999999988</v>
      </c>
    </row>
    <row r="88" spans="2:34" x14ac:dyDescent="0.45">
      <c r="B88">
        <v>84</v>
      </c>
      <c r="C88" s="1">
        <f>'CH4 prod P and PI CO2 Inj'!D88+'CH4 prod P and PI CO2 Inj'!E88</f>
        <v>61670</v>
      </c>
      <c r="D88" s="1">
        <f>'CH4 prod P and PI CO2 Inj'!G88+'CH4 prod P and PI CO2 Inj'!H88</f>
        <v>61670</v>
      </c>
      <c r="E88" s="1">
        <f>'CH4 prod P and PI CO2 Inj'!J88+'CH4 prod P and PI CO2 Inj'!K88</f>
        <v>61670</v>
      </c>
      <c r="F88" s="1">
        <f>'CH4 prod P and PI CO2 Inj'!M88+'CH4 prod P and PI CO2 Inj'!N88</f>
        <v>61670</v>
      </c>
      <c r="G88" s="1">
        <f>'CH4 prod P and PI CO2 Inj'!P88+'CH4 prod P and PI CO2 Inj'!Q88</f>
        <v>61670</v>
      </c>
      <c r="H88" s="1">
        <f>'CH4 prod P and PI CO2 Inj'!S88+'CH4 prod P and PI CO2 Inj'!T88</f>
        <v>61670</v>
      </c>
      <c r="I88" s="1">
        <f>'CH4 prod P and PI CO2 Inj'!V88+'CH4 prod P and PI CO2 Inj'!W88</f>
        <v>61670</v>
      </c>
      <c r="J88" s="1">
        <f>'CH4 prod P and PI CO2 Inj'!Y88+'CH4 prod P and PI CO2 Inj'!Z88</f>
        <v>61670</v>
      </c>
      <c r="K88" s="1">
        <f>'CH4 prod P and PI CO2 Inj'!AB88+'CH4 prod P and PI CO2 Inj'!AC88</f>
        <v>61670</v>
      </c>
      <c r="L88" s="1">
        <f>'CH4 prod P and PI CO2 Inj'!AE88+'CH4 prod P and PI CO2 Inj'!AF88</f>
        <v>61670</v>
      </c>
      <c r="M88" s="1">
        <f>'CH4 prod P and PI CO2 Inj'!AH88+'CH4 prod P and PI CO2 Inj'!AI88</f>
        <v>61670</v>
      </c>
      <c r="N88" s="1">
        <f>'CH4 prod P and PI CO2 Inj'!AK88+'CH4 prod P and PI CO2 Inj'!AL88</f>
        <v>61670</v>
      </c>
      <c r="O88" s="1">
        <f>'CH4 prod P and PI CO2 Inj'!AN88+'CH4 prod P and PI CO2 Inj'!AO88</f>
        <v>61670</v>
      </c>
      <c r="P88" s="1">
        <f>'CH4 prod P and PI CO2 Inj'!AQ88+'CH4 prod P and PI CO2 Inj'!AR88</f>
        <v>61670</v>
      </c>
      <c r="Q88" s="1">
        <f>'CH4 prod P and PI CO2 Inj'!AT88+'CH4 prod P and PI CO2 Inj'!AU88</f>
        <v>61670</v>
      </c>
      <c r="R88" s="1"/>
      <c r="T88">
        <f>'CH4 prod P and PI CO2 Inj'!F88</f>
        <v>8643.93</v>
      </c>
      <c r="U88">
        <f>'CH4 prod P and PI CO2 Inj'!I88</f>
        <v>8643.93</v>
      </c>
      <c r="V88">
        <f>'CH4 prod P and PI CO2 Inj'!L88</f>
        <v>8643.93</v>
      </c>
      <c r="W88">
        <f>'CH4 prod P and PI CO2 Inj'!O88</f>
        <v>8643.93</v>
      </c>
      <c r="X88">
        <f>'CH4 prod P and PI CO2 Inj'!R88</f>
        <v>8643.93</v>
      </c>
      <c r="Y88">
        <f>'CH4 prod P and PI CO2 Inj'!U88</f>
        <v>8643.93</v>
      </c>
      <c r="Z88">
        <f>'CH4 prod P and PI CO2 Inj'!X88</f>
        <v>8643.93</v>
      </c>
      <c r="AA88">
        <f>'CH4 prod P and PI CO2 Inj'!AA88</f>
        <v>8643.93</v>
      </c>
      <c r="AB88">
        <f>'CH4 prod P and PI CO2 Inj'!AD88</f>
        <v>8643.93</v>
      </c>
      <c r="AC88">
        <f>'CH4 prod P and PI CO2 Inj'!AG88</f>
        <v>8643.93</v>
      </c>
      <c r="AD88">
        <f>'CH4 prod P and PI CO2 Inj'!AJ88</f>
        <v>8643.93</v>
      </c>
      <c r="AE88">
        <f>'CH4 prod P and PI CO2 Inj'!AM88</f>
        <v>8643.93</v>
      </c>
      <c r="AF88">
        <f>'CH4 prod P and PI CO2 Inj'!AP88</f>
        <v>8643.93</v>
      </c>
      <c r="AG88">
        <f>'CH4 prod P and PI CO2 Inj'!AS88</f>
        <v>8643.93</v>
      </c>
      <c r="AH88">
        <f>'CH4 prod P and PI CO2 Inj'!AV88</f>
        <v>8643.93</v>
      </c>
    </row>
    <row r="89" spans="2:34" x14ac:dyDescent="0.45">
      <c r="B89">
        <v>85</v>
      </c>
      <c r="C89" s="1">
        <f>'CH4 prod P and PI CO2 Inj'!D89+'CH4 prod P and PI CO2 Inj'!E89</f>
        <v>60608</v>
      </c>
      <c r="D89" s="1">
        <f>'CH4 prod P and PI CO2 Inj'!G89+'CH4 prod P and PI CO2 Inj'!H89</f>
        <v>60608</v>
      </c>
      <c r="E89" s="1">
        <f>'CH4 prod P and PI CO2 Inj'!J89+'CH4 prod P and PI CO2 Inj'!K89</f>
        <v>60608</v>
      </c>
      <c r="F89" s="1">
        <f>'CH4 prod P and PI CO2 Inj'!M89+'CH4 prod P and PI CO2 Inj'!N89</f>
        <v>60608</v>
      </c>
      <c r="G89" s="1">
        <f>'CH4 prod P and PI CO2 Inj'!P89+'CH4 prod P and PI CO2 Inj'!Q89</f>
        <v>60608</v>
      </c>
      <c r="H89" s="1">
        <f>'CH4 prod P and PI CO2 Inj'!S89+'CH4 prod P and PI CO2 Inj'!T89</f>
        <v>60608</v>
      </c>
      <c r="I89" s="1">
        <f>'CH4 prod P and PI CO2 Inj'!V89+'CH4 prod P and PI CO2 Inj'!W89</f>
        <v>60608</v>
      </c>
      <c r="J89" s="1">
        <f>'CH4 prod P and PI CO2 Inj'!Y89+'CH4 prod P and PI CO2 Inj'!Z89</f>
        <v>60608</v>
      </c>
      <c r="K89" s="1">
        <f>'CH4 prod P and PI CO2 Inj'!AB89+'CH4 prod P and PI CO2 Inj'!AC89</f>
        <v>60608</v>
      </c>
      <c r="L89" s="1">
        <f>'CH4 prod P and PI CO2 Inj'!AE89+'CH4 prod P and PI CO2 Inj'!AF89</f>
        <v>60608</v>
      </c>
      <c r="M89" s="1">
        <f>'CH4 prod P and PI CO2 Inj'!AH89+'CH4 prod P and PI CO2 Inj'!AI89</f>
        <v>60608</v>
      </c>
      <c r="N89" s="1">
        <f>'CH4 prod P and PI CO2 Inj'!AK89+'CH4 prod P and PI CO2 Inj'!AL89</f>
        <v>60608</v>
      </c>
      <c r="O89" s="1">
        <f>'CH4 prod P and PI CO2 Inj'!AN89+'CH4 prod P and PI CO2 Inj'!AO89</f>
        <v>60608</v>
      </c>
      <c r="P89" s="1">
        <f>'CH4 prod P and PI CO2 Inj'!AQ89+'CH4 prod P and PI CO2 Inj'!AR89</f>
        <v>60608</v>
      </c>
      <c r="Q89" s="1">
        <f>'CH4 prod P and PI CO2 Inj'!AT89+'CH4 prod P and PI CO2 Inj'!AU89</f>
        <v>60608</v>
      </c>
      <c r="R89" s="1"/>
      <c r="T89">
        <f>'CH4 prod P and PI CO2 Inj'!F89</f>
        <v>8482.5999999999985</v>
      </c>
      <c r="U89">
        <f>'CH4 prod P and PI CO2 Inj'!I89</f>
        <v>8482.5999999999985</v>
      </c>
      <c r="V89">
        <f>'CH4 prod P and PI CO2 Inj'!L89</f>
        <v>8482.5999999999985</v>
      </c>
      <c r="W89">
        <f>'CH4 prod P and PI CO2 Inj'!O89</f>
        <v>8482.5999999999985</v>
      </c>
      <c r="X89">
        <f>'CH4 prod P and PI CO2 Inj'!R89</f>
        <v>8482.5999999999985</v>
      </c>
      <c r="Y89">
        <f>'CH4 prod P and PI CO2 Inj'!U89</f>
        <v>8482.5999999999985</v>
      </c>
      <c r="Z89">
        <f>'CH4 prod P and PI CO2 Inj'!X89</f>
        <v>8482.5999999999985</v>
      </c>
      <c r="AA89">
        <f>'CH4 prod P and PI CO2 Inj'!AA89</f>
        <v>8482.5999999999985</v>
      </c>
      <c r="AB89">
        <f>'CH4 prod P and PI CO2 Inj'!AD89</f>
        <v>8482.5999999999985</v>
      </c>
      <c r="AC89">
        <f>'CH4 prod P and PI CO2 Inj'!AG89</f>
        <v>8482.5999999999985</v>
      </c>
      <c r="AD89">
        <f>'CH4 prod P and PI CO2 Inj'!AJ89</f>
        <v>8482.5999999999985</v>
      </c>
      <c r="AE89">
        <f>'CH4 prod P and PI CO2 Inj'!AM89</f>
        <v>8482.5999999999985</v>
      </c>
      <c r="AF89">
        <f>'CH4 prod P and PI CO2 Inj'!AP89</f>
        <v>8482.5999999999985</v>
      </c>
      <c r="AG89">
        <f>'CH4 prod P and PI CO2 Inj'!AS89</f>
        <v>8482.5999999999985</v>
      </c>
      <c r="AH89">
        <f>'CH4 prod P and PI CO2 Inj'!AV89</f>
        <v>8482.5999999999985</v>
      </c>
    </row>
    <row r="90" spans="2:34" x14ac:dyDescent="0.45">
      <c r="B90">
        <v>86</v>
      </c>
      <c r="C90" s="1">
        <f>'CH4 prod P and PI CO2 Inj'!D90+'CH4 prod P and PI CO2 Inj'!E90</f>
        <v>59523</v>
      </c>
      <c r="D90" s="1">
        <f>'CH4 prod P and PI CO2 Inj'!G90+'CH4 prod P and PI CO2 Inj'!H90</f>
        <v>59523</v>
      </c>
      <c r="E90" s="1">
        <f>'CH4 prod P and PI CO2 Inj'!J90+'CH4 prod P and PI CO2 Inj'!K90</f>
        <v>59523</v>
      </c>
      <c r="F90" s="1">
        <f>'CH4 prod P and PI CO2 Inj'!M90+'CH4 prod P and PI CO2 Inj'!N90</f>
        <v>59523</v>
      </c>
      <c r="G90" s="1">
        <f>'CH4 prod P and PI CO2 Inj'!P90+'CH4 prod P and PI CO2 Inj'!Q90</f>
        <v>59523</v>
      </c>
      <c r="H90" s="1">
        <f>'CH4 prod P and PI CO2 Inj'!S90+'CH4 prod P and PI CO2 Inj'!T90</f>
        <v>59523</v>
      </c>
      <c r="I90" s="1">
        <f>'CH4 prod P and PI CO2 Inj'!V90+'CH4 prod P and PI CO2 Inj'!W90</f>
        <v>59523</v>
      </c>
      <c r="J90" s="1">
        <f>'CH4 prod P and PI CO2 Inj'!Y90+'CH4 prod P and PI CO2 Inj'!Z90</f>
        <v>59523</v>
      </c>
      <c r="K90" s="1">
        <f>'CH4 prod P and PI CO2 Inj'!AB90+'CH4 prod P and PI CO2 Inj'!AC90</f>
        <v>59523</v>
      </c>
      <c r="L90" s="1">
        <f>'CH4 prod P and PI CO2 Inj'!AE90+'CH4 prod P and PI CO2 Inj'!AF90</f>
        <v>59523</v>
      </c>
      <c r="M90" s="1">
        <f>'CH4 prod P and PI CO2 Inj'!AH90+'CH4 prod P and PI CO2 Inj'!AI90</f>
        <v>59523</v>
      </c>
      <c r="N90" s="1">
        <f>'CH4 prod P and PI CO2 Inj'!AK90+'CH4 prod P and PI CO2 Inj'!AL90</f>
        <v>59523</v>
      </c>
      <c r="O90" s="1">
        <f>'CH4 prod P and PI CO2 Inj'!AN90+'CH4 prod P and PI CO2 Inj'!AO90</f>
        <v>59523</v>
      </c>
      <c r="P90" s="1">
        <f>'CH4 prod P and PI CO2 Inj'!AQ90+'CH4 prod P and PI CO2 Inj'!AR90</f>
        <v>59523</v>
      </c>
      <c r="Q90" s="1">
        <f>'CH4 prod P and PI CO2 Inj'!AT90+'CH4 prod P and PI CO2 Inj'!AU90</f>
        <v>59523</v>
      </c>
      <c r="R90" s="1"/>
      <c r="T90">
        <f>'CH4 prod P and PI CO2 Inj'!F90</f>
        <v>8329.6650000000009</v>
      </c>
      <c r="U90">
        <f>'CH4 prod P and PI CO2 Inj'!I90</f>
        <v>8329.6650000000009</v>
      </c>
      <c r="V90">
        <f>'CH4 prod P and PI CO2 Inj'!L90</f>
        <v>8329.6650000000009</v>
      </c>
      <c r="W90">
        <f>'CH4 prod P and PI CO2 Inj'!O90</f>
        <v>8329.6650000000009</v>
      </c>
      <c r="X90">
        <f>'CH4 prod P and PI CO2 Inj'!R90</f>
        <v>8329.6650000000009</v>
      </c>
      <c r="Y90">
        <f>'CH4 prod P and PI CO2 Inj'!U90</f>
        <v>8329.6650000000009</v>
      </c>
      <c r="Z90">
        <f>'CH4 prod P and PI CO2 Inj'!X90</f>
        <v>8329.6650000000009</v>
      </c>
      <c r="AA90">
        <f>'CH4 prod P and PI CO2 Inj'!AA90</f>
        <v>8329.6650000000009</v>
      </c>
      <c r="AB90">
        <f>'CH4 prod P and PI CO2 Inj'!AD90</f>
        <v>8329.6650000000009</v>
      </c>
      <c r="AC90">
        <f>'CH4 prod P and PI CO2 Inj'!AG90</f>
        <v>8329.6650000000009</v>
      </c>
      <c r="AD90">
        <f>'CH4 prod P and PI CO2 Inj'!AJ90</f>
        <v>8329.6650000000009</v>
      </c>
      <c r="AE90">
        <f>'CH4 prod P and PI CO2 Inj'!AM90</f>
        <v>8329.6650000000009</v>
      </c>
      <c r="AF90">
        <f>'CH4 prod P and PI CO2 Inj'!AP90</f>
        <v>8329.6650000000009</v>
      </c>
      <c r="AG90">
        <f>'CH4 prod P and PI CO2 Inj'!AS90</f>
        <v>8329.6650000000009</v>
      </c>
      <c r="AH90">
        <f>'CH4 prod P and PI CO2 Inj'!AV90</f>
        <v>8329.6650000000009</v>
      </c>
    </row>
    <row r="91" spans="2:34" x14ac:dyDescent="0.45">
      <c r="B91">
        <v>87</v>
      </c>
      <c r="C91" s="1">
        <f>'CH4 prod P and PI CO2 Inj'!D91+'CH4 prod P and PI CO2 Inj'!E91</f>
        <v>58437</v>
      </c>
      <c r="D91" s="1">
        <f>'CH4 prod P and PI CO2 Inj'!G91+'CH4 prod P and PI CO2 Inj'!H91</f>
        <v>58437</v>
      </c>
      <c r="E91" s="1">
        <f>'CH4 prod P and PI CO2 Inj'!J91+'CH4 prod P and PI CO2 Inj'!K91</f>
        <v>58437</v>
      </c>
      <c r="F91" s="1">
        <f>'CH4 prod P and PI CO2 Inj'!M91+'CH4 prod P and PI CO2 Inj'!N91</f>
        <v>58437</v>
      </c>
      <c r="G91" s="1">
        <f>'CH4 prod P and PI CO2 Inj'!P91+'CH4 prod P and PI CO2 Inj'!Q91</f>
        <v>58437</v>
      </c>
      <c r="H91" s="1">
        <f>'CH4 prod P and PI CO2 Inj'!S91+'CH4 prod P and PI CO2 Inj'!T91</f>
        <v>58437</v>
      </c>
      <c r="I91" s="1">
        <f>'CH4 prod P and PI CO2 Inj'!V91+'CH4 prod P and PI CO2 Inj'!W91</f>
        <v>58437</v>
      </c>
      <c r="J91" s="1">
        <f>'CH4 prod P and PI CO2 Inj'!Y91+'CH4 prod P and PI CO2 Inj'!Z91</f>
        <v>58437</v>
      </c>
      <c r="K91" s="1">
        <f>'CH4 prod P and PI CO2 Inj'!AB91+'CH4 prod P and PI CO2 Inj'!AC91</f>
        <v>58437</v>
      </c>
      <c r="L91" s="1">
        <f>'CH4 prod P and PI CO2 Inj'!AE91+'CH4 prod P and PI CO2 Inj'!AF91</f>
        <v>58437</v>
      </c>
      <c r="M91" s="1">
        <f>'CH4 prod P and PI CO2 Inj'!AH91+'CH4 prod P and PI CO2 Inj'!AI91</f>
        <v>58437</v>
      </c>
      <c r="N91" s="1">
        <f>'CH4 prod P and PI CO2 Inj'!AK91+'CH4 prod P and PI CO2 Inj'!AL91</f>
        <v>58437</v>
      </c>
      <c r="O91" s="1">
        <f>'CH4 prod P and PI CO2 Inj'!AN91+'CH4 prod P and PI CO2 Inj'!AO91</f>
        <v>58437</v>
      </c>
      <c r="P91" s="1">
        <f>'CH4 prod P and PI CO2 Inj'!AQ91+'CH4 prod P and PI CO2 Inj'!AR91</f>
        <v>58437</v>
      </c>
      <c r="Q91" s="1">
        <f>'CH4 prod P and PI CO2 Inj'!AT91+'CH4 prod P and PI CO2 Inj'!AU91</f>
        <v>58437</v>
      </c>
      <c r="R91" s="1"/>
      <c r="T91">
        <f>'CH4 prod P and PI CO2 Inj'!F91</f>
        <v>8184.76</v>
      </c>
      <c r="U91">
        <f>'CH4 prod P and PI CO2 Inj'!I91</f>
        <v>8184.76</v>
      </c>
      <c r="V91">
        <f>'CH4 prod P and PI CO2 Inj'!L91</f>
        <v>8184.76</v>
      </c>
      <c r="W91">
        <f>'CH4 prod P and PI CO2 Inj'!O91</f>
        <v>8184.76</v>
      </c>
      <c r="X91">
        <f>'CH4 prod P and PI CO2 Inj'!R91</f>
        <v>8184.76</v>
      </c>
      <c r="Y91">
        <f>'CH4 prod P and PI CO2 Inj'!U91</f>
        <v>8184.76</v>
      </c>
      <c r="Z91">
        <f>'CH4 prod P and PI CO2 Inj'!X91</f>
        <v>8184.76</v>
      </c>
      <c r="AA91">
        <f>'CH4 prod P and PI CO2 Inj'!AA91</f>
        <v>8184.76</v>
      </c>
      <c r="AB91">
        <f>'CH4 prod P and PI CO2 Inj'!AD91</f>
        <v>8184.76</v>
      </c>
      <c r="AC91">
        <f>'CH4 prod P and PI CO2 Inj'!AG91</f>
        <v>8184.76</v>
      </c>
      <c r="AD91">
        <f>'CH4 prod P and PI CO2 Inj'!AJ91</f>
        <v>8184.76</v>
      </c>
      <c r="AE91">
        <f>'CH4 prod P and PI CO2 Inj'!AM91</f>
        <v>8184.76</v>
      </c>
      <c r="AF91">
        <f>'CH4 prod P and PI CO2 Inj'!AP91</f>
        <v>8184.76</v>
      </c>
      <c r="AG91">
        <f>'CH4 prod P and PI CO2 Inj'!AS91</f>
        <v>8184.76</v>
      </c>
      <c r="AH91">
        <f>'CH4 prod P and PI CO2 Inj'!AV91</f>
        <v>8184.76</v>
      </c>
    </row>
    <row r="92" spans="2:34" x14ac:dyDescent="0.45">
      <c r="B92">
        <v>88</v>
      </c>
      <c r="C92" s="1">
        <f>'CH4 prod P and PI CO2 Inj'!D92+'CH4 prod P and PI CO2 Inj'!E92</f>
        <v>61067</v>
      </c>
      <c r="D92" s="1">
        <f>'CH4 prod P and PI CO2 Inj'!G92+'CH4 prod P and PI CO2 Inj'!H92</f>
        <v>61067</v>
      </c>
      <c r="E92" s="1">
        <f>'CH4 prod P and PI CO2 Inj'!J92+'CH4 prod P and PI CO2 Inj'!K92</f>
        <v>61067</v>
      </c>
      <c r="F92" s="1">
        <f>'CH4 prod P and PI CO2 Inj'!M92+'CH4 prod P and PI CO2 Inj'!N92</f>
        <v>61067</v>
      </c>
      <c r="G92" s="1">
        <f>'CH4 prod P and PI CO2 Inj'!P92+'CH4 prod P and PI CO2 Inj'!Q92</f>
        <v>61067</v>
      </c>
      <c r="H92" s="1">
        <f>'CH4 prod P and PI CO2 Inj'!S92+'CH4 prod P and PI CO2 Inj'!T92</f>
        <v>61067</v>
      </c>
      <c r="I92" s="1">
        <f>'CH4 prod P and PI CO2 Inj'!V92+'CH4 prod P and PI CO2 Inj'!W92</f>
        <v>61067</v>
      </c>
      <c r="J92" s="1">
        <f>'CH4 prod P and PI CO2 Inj'!Y92+'CH4 prod P and PI CO2 Inj'!Z92</f>
        <v>61067</v>
      </c>
      <c r="K92" s="1">
        <f>'CH4 prod P and PI CO2 Inj'!AB92+'CH4 prod P and PI CO2 Inj'!AC92</f>
        <v>61067</v>
      </c>
      <c r="L92" s="1">
        <f>'CH4 prod P and PI CO2 Inj'!AE92+'CH4 prod P and PI CO2 Inj'!AF92</f>
        <v>61067</v>
      </c>
      <c r="M92" s="1">
        <f>'CH4 prod P and PI CO2 Inj'!AH92+'CH4 prod P and PI CO2 Inj'!AI92</f>
        <v>61067</v>
      </c>
      <c r="N92" s="1">
        <f>'CH4 prod P and PI CO2 Inj'!AK92+'CH4 prod P and PI CO2 Inj'!AL92</f>
        <v>61067</v>
      </c>
      <c r="O92" s="1">
        <f>'CH4 prod P and PI CO2 Inj'!AN92+'CH4 prod P and PI CO2 Inj'!AO92</f>
        <v>61067</v>
      </c>
      <c r="P92" s="1">
        <f>'CH4 prod P and PI CO2 Inj'!AQ92+'CH4 prod P and PI CO2 Inj'!AR92</f>
        <v>61067</v>
      </c>
      <c r="Q92" s="1">
        <f>'CH4 prod P and PI CO2 Inj'!AT92+'CH4 prod P and PI CO2 Inj'!AU92</f>
        <v>61067</v>
      </c>
      <c r="R92" s="1"/>
      <c r="T92">
        <f>'CH4 prod P and PI CO2 Inj'!F92</f>
        <v>8048.25</v>
      </c>
      <c r="U92">
        <f>'CH4 prod P and PI CO2 Inj'!I92</f>
        <v>8048.25</v>
      </c>
      <c r="V92">
        <f>'CH4 prod P and PI CO2 Inj'!L92</f>
        <v>8048.25</v>
      </c>
      <c r="W92">
        <f>'CH4 prod P and PI CO2 Inj'!O92</f>
        <v>8048.25</v>
      </c>
      <c r="X92">
        <f>'CH4 prod P and PI CO2 Inj'!R92</f>
        <v>8048.25</v>
      </c>
      <c r="Y92">
        <f>'CH4 prod P and PI CO2 Inj'!U92</f>
        <v>8048.25</v>
      </c>
      <c r="Z92">
        <f>'CH4 prod P and PI CO2 Inj'!X92</f>
        <v>8048.25</v>
      </c>
      <c r="AA92">
        <f>'CH4 prod P and PI CO2 Inj'!AA92</f>
        <v>8048.25</v>
      </c>
      <c r="AB92">
        <f>'CH4 prod P and PI CO2 Inj'!AD92</f>
        <v>8048.25</v>
      </c>
      <c r="AC92">
        <f>'CH4 prod P and PI CO2 Inj'!AG92</f>
        <v>8048.25</v>
      </c>
      <c r="AD92">
        <f>'CH4 prod P and PI CO2 Inj'!AJ92</f>
        <v>8048.25</v>
      </c>
      <c r="AE92">
        <f>'CH4 prod P and PI CO2 Inj'!AM92</f>
        <v>8048.25</v>
      </c>
      <c r="AF92">
        <f>'CH4 prod P and PI CO2 Inj'!AP92</f>
        <v>8048.25</v>
      </c>
      <c r="AG92">
        <f>'CH4 prod P and PI CO2 Inj'!AS92</f>
        <v>8048.25</v>
      </c>
      <c r="AH92">
        <f>'CH4 prod P and PI CO2 Inj'!AV92</f>
        <v>8048.25</v>
      </c>
    </row>
    <row r="93" spans="2:34" x14ac:dyDescent="0.45">
      <c r="B93">
        <v>89</v>
      </c>
      <c r="C93" s="1">
        <f>'CH4 prod P and PI CO2 Inj'!D93+'CH4 prod P and PI CO2 Inj'!E93</f>
        <v>59913</v>
      </c>
      <c r="D93" s="1">
        <f>'CH4 prod P and PI CO2 Inj'!G93+'CH4 prod P and PI CO2 Inj'!H93</f>
        <v>59913</v>
      </c>
      <c r="E93" s="1">
        <f>'CH4 prod P and PI CO2 Inj'!J93+'CH4 prod P and PI CO2 Inj'!K93</f>
        <v>59913</v>
      </c>
      <c r="F93" s="1">
        <f>'CH4 prod P and PI CO2 Inj'!M93+'CH4 prod P and PI CO2 Inj'!N93</f>
        <v>59913</v>
      </c>
      <c r="G93" s="1">
        <f>'CH4 prod P and PI CO2 Inj'!P93+'CH4 prod P and PI CO2 Inj'!Q93</f>
        <v>59913</v>
      </c>
      <c r="H93" s="1">
        <f>'CH4 prod P and PI CO2 Inj'!S93+'CH4 prod P and PI CO2 Inj'!T93</f>
        <v>59913</v>
      </c>
      <c r="I93" s="1">
        <f>'CH4 prod P and PI CO2 Inj'!V93+'CH4 prod P and PI CO2 Inj'!W93</f>
        <v>59913</v>
      </c>
      <c r="J93" s="1">
        <f>'CH4 prod P and PI CO2 Inj'!Y93+'CH4 prod P and PI CO2 Inj'!Z93</f>
        <v>59913</v>
      </c>
      <c r="K93" s="1">
        <f>'CH4 prod P and PI CO2 Inj'!AB93+'CH4 prod P and PI CO2 Inj'!AC93</f>
        <v>59913</v>
      </c>
      <c r="L93" s="1">
        <f>'CH4 prod P and PI CO2 Inj'!AE93+'CH4 prod P and PI CO2 Inj'!AF93</f>
        <v>59913</v>
      </c>
      <c r="M93" s="1">
        <f>'CH4 prod P and PI CO2 Inj'!AH93+'CH4 prod P and PI CO2 Inj'!AI93</f>
        <v>59913</v>
      </c>
      <c r="N93" s="1">
        <f>'CH4 prod P and PI CO2 Inj'!AK93+'CH4 prod P and PI CO2 Inj'!AL93</f>
        <v>59913</v>
      </c>
      <c r="O93" s="1">
        <f>'CH4 prod P and PI CO2 Inj'!AN93+'CH4 prod P and PI CO2 Inj'!AO93</f>
        <v>59913</v>
      </c>
      <c r="P93" s="1">
        <f>'CH4 prod P and PI CO2 Inj'!AQ93+'CH4 prod P and PI CO2 Inj'!AR93</f>
        <v>59913</v>
      </c>
      <c r="Q93" s="1">
        <f>'CH4 prod P and PI CO2 Inj'!AT93+'CH4 prod P and PI CO2 Inj'!AU93</f>
        <v>59913</v>
      </c>
      <c r="R93" s="1"/>
      <c r="T93">
        <f>'CH4 prod P and PI CO2 Inj'!F93</f>
        <v>7919.0400000000009</v>
      </c>
      <c r="U93">
        <f>'CH4 prod P and PI CO2 Inj'!I93</f>
        <v>7919.0400000000009</v>
      </c>
      <c r="V93">
        <f>'CH4 prod P and PI CO2 Inj'!L93</f>
        <v>7919.0400000000009</v>
      </c>
      <c r="W93">
        <f>'CH4 prod P and PI CO2 Inj'!O93</f>
        <v>7919.0400000000009</v>
      </c>
      <c r="X93">
        <f>'CH4 prod P and PI CO2 Inj'!R93</f>
        <v>7919.0400000000009</v>
      </c>
      <c r="Y93">
        <f>'CH4 prod P and PI CO2 Inj'!U93</f>
        <v>7919.0400000000009</v>
      </c>
      <c r="Z93">
        <f>'CH4 prod P and PI CO2 Inj'!X93</f>
        <v>7919.0400000000009</v>
      </c>
      <c r="AA93">
        <f>'CH4 prod P and PI CO2 Inj'!AA93</f>
        <v>7919.0400000000009</v>
      </c>
      <c r="AB93">
        <f>'CH4 prod P and PI CO2 Inj'!AD93</f>
        <v>7919.0400000000009</v>
      </c>
      <c r="AC93">
        <f>'CH4 prod P and PI CO2 Inj'!AG93</f>
        <v>7919.0400000000009</v>
      </c>
      <c r="AD93">
        <f>'CH4 prod P and PI CO2 Inj'!AJ93</f>
        <v>7919.0400000000009</v>
      </c>
      <c r="AE93">
        <f>'CH4 prod P and PI CO2 Inj'!AM93</f>
        <v>7919.0400000000009</v>
      </c>
      <c r="AF93">
        <f>'CH4 prod P and PI CO2 Inj'!AP93</f>
        <v>7919.0400000000009</v>
      </c>
      <c r="AG93">
        <f>'CH4 prod P and PI CO2 Inj'!AS93</f>
        <v>7919.0400000000009</v>
      </c>
      <c r="AH93">
        <f>'CH4 prod P and PI CO2 Inj'!AV93</f>
        <v>7919.0400000000009</v>
      </c>
    </row>
    <row r="94" spans="2:34" x14ac:dyDescent="0.45">
      <c r="B94">
        <v>90</v>
      </c>
      <c r="C94" s="1">
        <f>'CH4 prod P and PI CO2 Inj'!D94+'CH4 prod P and PI CO2 Inj'!E94</f>
        <v>58788</v>
      </c>
      <c r="D94" s="1">
        <f>'CH4 prod P and PI CO2 Inj'!G94+'CH4 prod P and PI CO2 Inj'!H94</f>
        <v>58788</v>
      </c>
      <c r="E94" s="1">
        <f>'CH4 prod P and PI CO2 Inj'!J94+'CH4 prod P and PI CO2 Inj'!K94</f>
        <v>58788</v>
      </c>
      <c r="F94" s="1">
        <f>'CH4 prod P and PI CO2 Inj'!M94+'CH4 prod P and PI CO2 Inj'!N94</f>
        <v>58788</v>
      </c>
      <c r="G94" s="1">
        <f>'CH4 prod P and PI CO2 Inj'!P94+'CH4 prod P and PI CO2 Inj'!Q94</f>
        <v>58788</v>
      </c>
      <c r="H94" s="1">
        <f>'CH4 prod P and PI CO2 Inj'!S94+'CH4 prod P and PI CO2 Inj'!T94</f>
        <v>58788</v>
      </c>
      <c r="I94" s="1">
        <f>'CH4 prod P and PI CO2 Inj'!V94+'CH4 prod P and PI CO2 Inj'!W94</f>
        <v>58788</v>
      </c>
      <c r="J94" s="1">
        <f>'CH4 prod P and PI CO2 Inj'!Y94+'CH4 prod P and PI CO2 Inj'!Z94</f>
        <v>58788</v>
      </c>
      <c r="K94" s="1">
        <f>'CH4 prod P and PI CO2 Inj'!AB94+'CH4 prod P and PI CO2 Inj'!AC94</f>
        <v>58788</v>
      </c>
      <c r="L94" s="1">
        <f>'CH4 prod P and PI CO2 Inj'!AE94+'CH4 prod P and PI CO2 Inj'!AF94</f>
        <v>58788</v>
      </c>
      <c r="M94" s="1">
        <f>'CH4 prod P and PI CO2 Inj'!AH94+'CH4 prod P and PI CO2 Inj'!AI94</f>
        <v>58788</v>
      </c>
      <c r="N94" s="1">
        <f>'CH4 prod P and PI CO2 Inj'!AK94+'CH4 prod P and PI CO2 Inj'!AL94</f>
        <v>58788</v>
      </c>
      <c r="O94" s="1">
        <f>'CH4 prod P and PI CO2 Inj'!AN94+'CH4 prod P and PI CO2 Inj'!AO94</f>
        <v>58788</v>
      </c>
      <c r="P94" s="1">
        <f>'CH4 prod P and PI CO2 Inj'!AQ94+'CH4 prod P and PI CO2 Inj'!AR94</f>
        <v>58788</v>
      </c>
      <c r="Q94" s="1">
        <f>'CH4 prod P and PI CO2 Inj'!AT94+'CH4 prod P and PI CO2 Inj'!AU94</f>
        <v>58788</v>
      </c>
      <c r="R94" s="1"/>
      <c r="T94">
        <f>'CH4 prod P and PI CO2 Inj'!F94</f>
        <v>7797.1299999999992</v>
      </c>
      <c r="U94">
        <f>'CH4 prod P and PI CO2 Inj'!I94</f>
        <v>7797.1299999999992</v>
      </c>
      <c r="V94">
        <f>'CH4 prod P and PI CO2 Inj'!L94</f>
        <v>7797.1299999999992</v>
      </c>
      <c r="W94">
        <f>'CH4 prod P and PI CO2 Inj'!O94</f>
        <v>7797.1299999999992</v>
      </c>
      <c r="X94">
        <f>'CH4 prod P and PI CO2 Inj'!R94</f>
        <v>7797.1299999999992</v>
      </c>
      <c r="Y94">
        <f>'CH4 prod P and PI CO2 Inj'!U94</f>
        <v>7797.1299999999992</v>
      </c>
      <c r="Z94">
        <f>'CH4 prod P and PI CO2 Inj'!X94</f>
        <v>7797.1299999999992</v>
      </c>
      <c r="AA94">
        <f>'CH4 prod P and PI CO2 Inj'!AA94</f>
        <v>7797.1299999999992</v>
      </c>
      <c r="AB94">
        <f>'CH4 prod P and PI CO2 Inj'!AD94</f>
        <v>7797.1299999999992</v>
      </c>
      <c r="AC94">
        <f>'CH4 prod P and PI CO2 Inj'!AG94</f>
        <v>7797.1299999999992</v>
      </c>
      <c r="AD94">
        <f>'CH4 prod P and PI CO2 Inj'!AJ94</f>
        <v>7797.1299999999992</v>
      </c>
      <c r="AE94">
        <f>'CH4 prod P and PI CO2 Inj'!AM94</f>
        <v>7797.1299999999992</v>
      </c>
      <c r="AF94">
        <f>'CH4 prod P and PI CO2 Inj'!AP94</f>
        <v>7797.1299999999992</v>
      </c>
      <c r="AG94">
        <f>'CH4 prod P and PI CO2 Inj'!AS94</f>
        <v>7797.1299999999992</v>
      </c>
      <c r="AH94">
        <f>'CH4 prod P and PI CO2 Inj'!AV94</f>
        <v>7797.1299999999992</v>
      </c>
    </row>
    <row r="95" spans="2:34" x14ac:dyDescent="0.45">
      <c r="B95">
        <v>91</v>
      </c>
      <c r="C95" s="1">
        <f>'CH4 prod P and PI CO2 Inj'!D95+'CH4 prod P and PI CO2 Inj'!E95</f>
        <v>57707</v>
      </c>
      <c r="D95" s="1">
        <f>'CH4 prod P and PI CO2 Inj'!G95+'CH4 prod P and PI CO2 Inj'!H95</f>
        <v>57707</v>
      </c>
      <c r="E95" s="1">
        <f>'CH4 prod P and PI CO2 Inj'!J95+'CH4 prod P and PI CO2 Inj'!K95</f>
        <v>57707</v>
      </c>
      <c r="F95" s="1">
        <f>'CH4 prod P and PI CO2 Inj'!M95+'CH4 prod P and PI CO2 Inj'!N95</f>
        <v>57707</v>
      </c>
      <c r="G95" s="1">
        <f>'CH4 prod P and PI CO2 Inj'!P95+'CH4 prod P and PI CO2 Inj'!Q95</f>
        <v>57707</v>
      </c>
      <c r="H95" s="1">
        <f>'CH4 prod P and PI CO2 Inj'!S95+'CH4 prod P and PI CO2 Inj'!T95</f>
        <v>57707</v>
      </c>
      <c r="I95" s="1">
        <f>'CH4 prod P and PI CO2 Inj'!V95+'CH4 prod P and PI CO2 Inj'!W95</f>
        <v>57707</v>
      </c>
      <c r="J95" s="1">
        <f>'CH4 prod P and PI CO2 Inj'!Y95+'CH4 prod P and PI CO2 Inj'!Z95</f>
        <v>57707</v>
      </c>
      <c r="K95" s="1">
        <f>'CH4 prod P and PI CO2 Inj'!AB95+'CH4 prod P and PI CO2 Inj'!AC95</f>
        <v>57707</v>
      </c>
      <c r="L95" s="1">
        <f>'CH4 prod P and PI CO2 Inj'!AE95+'CH4 prod P and PI CO2 Inj'!AF95</f>
        <v>57707</v>
      </c>
      <c r="M95" s="1">
        <f>'CH4 prod P and PI CO2 Inj'!AH95+'CH4 prod P and PI CO2 Inj'!AI95</f>
        <v>57707</v>
      </c>
      <c r="N95" s="1">
        <f>'CH4 prod P and PI CO2 Inj'!AK95+'CH4 prod P and PI CO2 Inj'!AL95</f>
        <v>57707</v>
      </c>
      <c r="O95" s="1">
        <f>'CH4 prod P and PI CO2 Inj'!AN95+'CH4 prod P and PI CO2 Inj'!AO95</f>
        <v>57707</v>
      </c>
      <c r="P95" s="1">
        <f>'CH4 prod P and PI CO2 Inj'!AQ95+'CH4 prod P and PI CO2 Inj'!AR95</f>
        <v>57707</v>
      </c>
      <c r="Q95" s="1">
        <f>'CH4 prod P and PI CO2 Inj'!AT95+'CH4 prod P and PI CO2 Inj'!AU95</f>
        <v>57707</v>
      </c>
      <c r="R95" s="1"/>
      <c r="T95">
        <f>'CH4 prod P and PI CO2 Inj'!F95</f>
        <v>7682.1550000000007</v>
      </c>
      <c r="U95">
        <f>'CH4 prod P and PI CO2 Inj'!I95</f>
        <v>7682.1550000000007</v>
      </c>
      <c r="V95">
        <f>'CH4 prod P and PI CO2 Inj'!L95</f>
        <v>7682.1550000000007</v>
      </c>
      <c r="W95">
        <f>'CH4 prod P and PI CO2 Inj'!O95</f>
        <v>7682.1550000000007</v>
      </c>
      <c r="X95">
        <f>'CH4 prod P and PI CO2 Inj'!R95</f>
        <v>7682.1550000000007</v>
      </c>
      <c r="Y95">
        <f>'CH4 prod P and PI CO2 Inj'!U95</f>
        <v>7682.1550000000007</v>
      </c>
      <c r="Z95">
        <f>'CH4 prod P and PI CO2 Inj'!X95</f>
        <v>7682.1550000000007</v>
      </c>
      <c r="AA95">
        <f>'CH4 prod P and PI CO2 Inj'!AA95</f>
        <v>7682.1550000000007</v>
      </c>
      <c r="AB95">
        <f>'CH4 prod P and PI CO2 Inj'!AD95</f>
        <v>7682.1550000000007</v>
      </c>
      <c r="AC95">
        <f>'CH4 prod P and PI CO2 Inj'!AG95</f>
        <v>7682.1550000000007</v>
      </c>
      <c r="AD95">
        <f>'CH4 prod P and PI CO2 Inj'!AJ95</f>
        <v>7682.1550000000007</v>
      </c>
      <c r="AE95">
        <f>'CH4 prod P and PI CO2 Inj'!AM95</f>
        <v>7682.1550000000007</v>
      </c>
      <c r="AF95">
        <f>'CH4 prod P and PI CO2 Inj'!AP95</f>
        <v>7682.1550000000007</v>
      </c>
      <c r="AG95">
        <f>'CH4 prod P and PI CO2 Inj'!AS95</f>
        <v>7682.1550000000007</v>
      </c>
      <c r="AH95">
        <f>'CH4 prod P and PI CO2 Inj'!AV95</f>
        <v>7682.1550000000007</v>
      </c>
    </row>
    <row r="96" spans="2:34" x14ac:dyDescent="0.45">
      <c r="B96">
        <v>92</v>
      </c>
      <c r="C96" s="1">
        <f>'CH4 prod P and PI CO2 Inj'!D96+'CH4 prod P and PI CO2 Inj'!E96</f>
        <v>56680</v>
      </c>
      <c r="D96" s="1">
        <f>'CH4 prod P and PI CO2 Inj'!G96+'CH4 prod P and PI CO2 Inj'!H96</f>
        <v>56680</v>
      </c>
      <c r="E96" s="1">
        <f>'CH4 prod P and PI CO2 Inj'!J96+'CH4 prod P and PI CO2 Inj'!K96</f>
        <v>56680</v>
      </c>
      <c r="F96" s="1">
        <f>'CH4 prod P and PI CO2 Inj'!M96+'CH4 prod P and PI CO2 Inj'!N96</f>
        <v>56680</v>
      </c>
      <c r="G96" s="1">
        <f>'CH4 prod P and PI CO2 Inj'!P96+'CH4 prod P and PI CO2 Inj'!Q96</f>
        <v>56680</v>
      </c>
      <c r="H96" s="1">
        <f>'CH4 prod P and PI CO2 Inj'!S96+'CH4 prod P and PI CO2 Inj'!T96</f>
        <v>56680</v>
      </c>
      <c r="I96" s="1">
        <f>'CH4 prod P and PI CO2 Inj'!V96+'CH4 prod P and PI CO2 Inj'!W96</f>
        <v>56680</v>
      </c>
      <c r="J96" s="1">
        <f>'CH4 prod P and PI CO2 Inj'!Y96+'CH4 prod P and PI CO2 Inj'!Z96</f>
        <v>56680</v>
      </c>
      <c r="K96" s="1">
        <f>'CH4 prod P and PI CO2 Inj'!AB96+'CH4 prod P and PI CO2 Inj'!AC96</f>
        <v>56680</v>
      </c>
      <c r="L96" s="1">
        <f>'CH4 prod P and PI CO2 Inj'!AE96+'CH4 prod P and PI CO2 Inj'!AF96</f>
        <v>56680</v>
      </c>
      <c r="M96" s="1">
        <f>'CH4 prod P and PI CO2 Inj'!AH96+'CH4 prod P and PI CO2 Inj'!AI96</f>
        <v>56680</v>
      </c>
      <c r="N96" s="1">
        <f>'CH4 prod P and PI CO2 Inj'!AK96+'CH4 prod P and PI CO2 Inj'!AL96</f>
        <v>56680</v>
      </c>
      <c r="O96" s="1">
        <f>'CH4 prod P and PI CO2 Inj'!AN96+'CH4 prod P and PI CO2 Inj'!AO96</f>
        <v>56680</v>
      </c>
      <c r="P96" s="1">
        <f>'CH4 prod P and PI CO2 Inj'!AQ96+'CH4 prod P and PI CO2 Inj'!AR96</f>
        <v>56680</v>
      </c>
      <c r="Q96" s="1">
        <f>'CH4 prod P and PI CO2 Inj'!AT96+'CH4 prod P and PI CO2 Inj'!AU96</f>
        <v>56680</v>
      </c>
      <c r="R96" s="1"/>
      <c r="T96">
        <f>'CH4 prod P and PI CO2 Inj'!F96</f>
        <v>7573.75</v>
      </c>
      <c r="U96">
        <f>'CH4 prod P and PI CO2 Inj'!I96</f>
        <v>7573.75</v>
      </c>
      <c r="V96">
        <f>'CH4 prod P and PI CO2 Inj'!L96</f>
        <v>7573.75</v>
      </c>
      <c r="W96">
        <f>'CH4 prod P and PI CO2 Inj'!O96</f>
        <v>7573.75</v>
      </c>
      <c r="X96">
        <f>'CH4 prod P and PI CO2 Inj'!R96</f>
        <v>7573.75</v>
      </c>
      <c r="Y96">
        <f>'CH4 prod P and PI CO2 Inj'!U96</f>
        <v>7573.75</v>
      </c>
      <c r="Z96">
        <f>'CH4 prod P and PI CO2 Inj'!X96</f>
        <v>7573.75</v>
      </c>
      <c r="AA96">
        <f>'CH4 prod P and PI CO2 Inj'!AA96</f>
        <v>7573.75</v>
      </c>
      <c r="AB96">
        <f>'CH4 prod P and PI CO2 Inj'!AD96</f>
        <v>7573.75</v>
      </c>
      <c r="AC96">
        <f>'CH4 prod P and PI CO2 Inj'!AG96</f>
        <v>7573.75</v>
      </c>
      <c r="AD96">
        <f>'CH4 prod P and PI CO2 Inj'!AJ96</f>
        <v>7573.75</v>
      </c>
      <c r="AE96">
        <f>'CH4 prod P and PI CO2 Inj'!AM96</f>
        <v>7573.75</v>
      </c>
      <c r="AF96">
        <f>'CH4 prod P and PI CO2 Inj'!AP96</f>
        <v>7573.75</v>
      </c>
      <c r="AG96">
        <f>'CH4 prod P and PI CO2 Inj'!AS96</f>
        <v>7573.75</v>
      </c>
      <c r="AH96">
        <f>'CH4 prod P and PI CO2 Inj'!AV96</f>
        <v>7573.75</v>
      </c>
    </row>
    <row r="97" spans="2:34" x14ac:dyDescent="0.45">
      <c r="B97">
        <v>93</v>
      </c>
      <c r="C97" s="1">
        <f>'CH4 prod P and PI CO2 Inj'!D97+'CH4 prod P and PI CO2 Inj'!E97</f>
        <v>58955</v>
      </c>
      <c r="D97" s="1">
        <f>'CH4 prod P and PI CO2 Inj'!G97+'CH4 prod P and PI CO2 Inj'!H97</f>
        <v>58955</v>
      </c>
      <c r="E97" s="1">
        <f>'CH4 prod P and PI CO2 Inj'!J97+'CH4 prod P and PI CO2 Inj'!K97</f>
        <v>58955</v>
      </c>
      <c r="F97" s="1">
        <f>'CH4 prod P and PI CO2 Inj'!M97+'CH4 prod P and PI CO2 Inj'!N97</f>
        <v>58955</v>
      </c>
      <c r="G97" s="1">
        <f>'CH4 prod P and PI CO2 Inj'!P97+'CH4 prod P and PI CO2 Inj'!Q97</f>
        <v>58955</v>
      </c>
      <c r="H97" s="1">
        <f>'CH4 prod P and PI CO2 Inj'!S97+'CH4 prod P and PI CO2 Inj'!T97</f>
        <v>58955</v>
      </c>
      <c r="I97" s="1">
        <f>'CH4 prod P and PI CO2 Inj'!V97+'CH4 prod P and PI CO2 Inj'!W97</f>
        <v>58955</v>
      </c>
      <c r="J97" s="1">
        <f>'CH4 prod P and PI CO2 Inj'!Y97+'CH4 prod P and PI CO2 Inj'!Z97</f>
        <v>58955</v>
      </c>
      <c r="K97" s="1">
        <f>'CH4 prod P and PI CO2 Inj'!AB97+'CH4 prod P and PI CO2 Inj'!AC97</f>
        <v>58955</v>
      </c>
      <c r="L97" s="1">
        <f>'CH4 prod P and PI CO2 Inj'!AE97+'CH4 prod P and PI CO2 Inj'!AF97</f>
        <v>58955</v>
      </c>
      <c r="M97" s="1">
        <f>'CH4 prod P and PI CO2 Inj'!AH97+'CH4 prod P and PI CO2 Inj'!AI97</f>
        <v>58955</v>
      </c>
      <c r="N97" s="1">
        <f>'CH4 prod P and PI CO2 Inj'!AK97+'CH4 prod P and PI CO2 Inj'!AL97</f>
        <v>58955</v>
      </c>
      <c r="O97" s="1">
        <f>'CH4 prod P and PI CO2 Inj'!AN97+'CH4 prod P and PI CO2 Inj'!AO97</f>
        <v>58955</v>
      </c>
      <c r="P97" s="1">
        <f>'CH4 prod P and PI CO2 Inj'!AQ97+'CH4 prod P and PI CO2 Inj'!AR97</f>
        <v>58955</v>
      </c>
      <c r="Q97" s="1">
        <f>'CH4 prod P and PI CO2 Inj'!AT97+'CH4 prod P and PI CO2 Inj'!AU97</f>
        <v>58955</v>
      </c>
      <c r="R97" s="1"/>
      <c r="T97">
        <f>'CH4 prod P and PI CO2 Inj'!F97</f>
        <v>7471.5499999999993</v>
      </c>
      <c r="U97">
        <f>'CH4 prod P and PI CO2 Inj'!I97</f>
        <v>7471.5499999999993</v>
      </c>
      <c r="V97">
        <f>'CH4 prod P and PI CO2 Inj'!L97</f>
        <v>7471.5499999999993</v>
      </c>
      <c r="W97">
        <f>'CH4 prod P and PI CO2 Inj'!O97</f>
        <v>7471.5499999999993</v>
      </c>
      <c r="X97">
        <f>'CH4 prod P and PI CO2 Inj'!R97</f>
        <v>7471.5499999999993</v>
      </c>
      <c r="Y97">
        <f>'CH4 prod P and PI CO2 Inj'!U97</f>
        <v>7471.5499999999993</v>
      </c>
      <c r="Z97">
        <f>'CH4 prod P and PI CO2 Inj'!X97</f>
        <v>7471.5499999999993</v>
      </c>
      <c r="AA97">
        <f>'CH4 prod P and PI CO2 Inj'!AA97</f>
        <v>7471.5499999999993</v>
      </c>
      <c r="AB97">
        <f>'CH4 prod P and PI CO2 Inj'!AD97</f>
        <v>7471.5499999999993</v>
      </c>
      <c r="AC97">
        <f>'CH4 prod P and PI CO2 Inj'!AG97</f>
        <v>7471.5499999999993</v>
      </c>
      <c r="AD97">
        <f>'CH4 prod P and PI CO2 Inj'!AJ97</f>
        <v>7471.5499999999993</v>
      </c>
      <c r="AE97">
        <f>'CH4 prod P and PI CO2 Inj'!AM97</f>
        <v>7471.5499999999993</v>
      </c>
      <c r="AF97">
        <f>'CH4 prod P and PI CO2 Inj'!AP97</f>
        <v>7471.5499999999993</v>
      </c>
      <c r="AG97">
        <f>'CH4 prod P and PI CO2 Inj'!AS97</f>
        <v>7471.5499999999993</v>
      </c>
      <c r="AH97">
        <f>'CH4 prod P and PI CO2 Inj'!AV97</f>
        <v>7471.5499999999993</v>
      </c>
    </row>
    <row r="98" spans="2:34" x14ac:dyDescent="0.45">
      <c r="B98">
        <v>94</v>
      </c>
      <c r="C98" s="1">
        <f>'CH4 prod P and PI CO2 Inj'!D98+'CH4 prod P and PI CO2 Inj'!E98</f>
        <v>57887</v>
      </c>
      <c r="D98" s="1">
        <f>'CH4 prod P and PI CO2 Inj'!G98+'CH4 prod P and PI CO2 Inj'!H98</f>
        <v>57887</v>
      </c>
      <c r="E98" s="1">
        <f>'CH4 prod P and PI CO2 Inj'!J98+'CH4 prod P and PI CO2 Inj'!K98</f>
        <v>57887</v>
      </c>
      <c r="F98" s="1">
        <f>'CH4 prod P and PI CO2 Inj'!M98+'CH4 prod P and PI CO2 Inj'!N98</f>
        <v>57887</v>
      </c>
      <c r="G98" s="1">
        <f>'CH4 prod P and PI CO2 Inj'!P98+'CH4 prod P and PI CO2 Inj'!Q98</f>
        <v>57887</v>
      </c>
      <c r="H98" s="1">
        <f>'CH4 prod P and PI CO2 Inj'!S98+'CH4 prod P and PI CO2 Inj'!T98</f>
        <v>57887</v>
      </c>
      <c r="I98" s="1">
        <f>'CH4 prod P and PI CO2 Inj'!V98+'CH4 prod P and PI CO2 Inj'!W98</f>
        <v>57887</v>
      </c>
      <c r="J98" s="1">
        <f>'CH4 prod P and PI CO2 Inj'!Y98+'CH4 prod P and PI CO2 Inj'!Z98</f>
        <v>57887</v>
      </c>
      <c r="K98" s="1">
        <f>'CH4 prod P and PI CO2 Inj'!AB98+'CH4 prod P and PI CO2 Inj'!AC98</f>
        <v>57887</v>
      </c>
      <c r="L98" s="1">
        <f>'CH4 prod P and PI CO2 Inj'!AE98+'CH4 prod P and PI CO2 Inj'!AF98</f>
        <v>57887</v>
      </c>
      <c r="M98" s="1">
        <f>'CH4 prod P and PI CO2 Inj'!AH98+'CH4 prod P and PI CO2 Inj'!AI98</f>
        <v>57887</v>
      </c>
      <c r="N98" s="1">
        <f>'CH4 prod P and PI CO2 Inj'!AK98+'CH4 prod P and PI CO2 Inj'!AL98</f>
        <v>57887</v>
      </c>
      <c r="O98" s="1">
        <f>'CH4 prod P and PI CO2 Inj'!AN98+'CH4 prod P and PI CO2 Inj'!AO98</f>
        <v>57887</v>
      </c>
      <c r="P98" s="1">
        <f>'CH4 prod P and PI CO2 Inj'!AQ98+'CH4 prod P and PI CO2 Inj'!AR98</f>
        <v>57887</v>
      </c>
      <c r="Q98" s="1">
        <f>'CH4 prod P and PI CO2 Inj'!AT98+'CH4 prod P and PI CO2 Inj'!AU98</f>
        <v>57887</v>
      </c>
      <c r="R98" s="1"/>
      <c r="T98">
        <f>'CH4 prod P and PI CO2 Inj'!F98</f>
        <v>7374.8249999999998</v>
      </c>
      <c r="U98">
        <f>'CH4 prod P and PI CO2 Inj'!I98</f>
        <v>7374.8249999999998</v>
      </c>
      <c r="V98">
        <f>'CH4 prod P and PI CO2 Inj'!L98</f>
        <v>7374.8249999999998</v>
      </c>
      <c r="W98">
        <f>'CH4 prod P and PI CO2 Inj'!O98</f>
        <v>7374.8249999999998</v>
      </c>
      <c r="X98">
        <f>'CH4 prod P and PI CO2 Inj'!R98</f>
        <v>7374.8249999999998</v>
      </c>
      <c r="Y98">
        <f>'CH4 prod P and PI CO2 Inj'!U98</f>
        <v>7374.8249999999998</v>
      </c>
      <c r="Z98">
        <f>'CH4 prod P and PI CO2 Inj'!X98</f>
        <v>7374.8249999999998</v>
      </c>
      <c r="AA98">
        <f>'CH4 prod P and PI CO2 Inj'!AA98</f>
        <v>7374.8249999999998</v>
      </c>
      <c r="AB98">
        <f>'CH4 prod P and PI CO2 Inj'!AD98</f>
        <v>7374.8249999999998</v>
      </c>
      <c r="AC98">
        <f>'CH4 prod P and PI CO2 Inj'!AG98</f>
        <v>7374.8249999999998</v>
      </c>
      <c r="AD98">
        <f>'CH4 prod P and PI CO2 Inj'!AJ98</f>
        <v>7374.8249999999998</v>
      </c>
      <c r="AE98">
        <f>'CH4 prod P and PI CO2 Inj'!AM98</f>
        <v>7374.8249999999998</v>
      </c>
      <c r="AF98">
        <f>'CH4 prod P and PI CO2 Inj'!AP98</f>
        <v>7374.8249999999998</v>
      </c>
      <c r="AG98">
        <f>'CH4 prod P and PI CO2 Inj'!AS98</f>
        <v>7374.8249999999998</v>
      </c>
      <c r="AH98">
        <f>'CH4 prod P and PI CO2 Inj'!AV98</f>
        <v>7374.8249999999998</v>
      </c>
    </row>
    <row r="99" spans="2:34" x14ac:dyDescent="0.45">
      <c r="B99">
        <v>95</v>
      </c>
      <c r="C99" s="1">
        <f>'CH4 prod P and PI CO2 Inj'!D99+'CH4 prod P and PI CO2 Inj'!E99</f>
        <v>56883</v>
      </c>
      <c r="D99" s="1">
        <f>'CH4 prod P and PI CO2 Inj'!G99+'CH4 prod P and PI CO2 Inj'!H99</f>
        <v>56883</v>
      </c>
      <c r="E99" s="1">
        <f>'CH4 prod P and PI CO2 Inj'!J99+'CH4 prod P and PI CO2 Inj'!K99</f>
        <v>56883</v>
      </c>
      <c r="F99" s="1">
        <f>'CH4 prod P and PI CO2 Inj'!M99+'CH4 prod P and PI CO2 Inj'!N99</f>
        <v>56883</v>
      </c>
      <c r="G99" s="1">
        <f>'CH4 prod P and PI CO2 Inj'!P99+'CH4 prod P and PI CO2 Inj'!Q99</f>
        <v>56883</v>
      </c>
      <c r="H99" s="1">
        <f>'CH4 prod P and PI CO2 Inj'!S99+'CH4 prod P and PI CO2 Inj'!T99</f>
        <v>56883</v>
      </c>
      <c r="I99" s="1">
        <f>'CH4 prod P and PI CO2 Inj'!V99+'CH4 prod P and PI CO2 Inj'!W99</f>
        <v>56883</v>
      </c>
      <c r="J99" s="1">
        <f>'CH4 prod P and PI CO2 Inj'!Y99+'CH4 prod P and PI CO2 Inj'!Z99</f>
        <v>56883</v>
      </c>
      <c r="K99" s="1">
        <f>'CH4 prod P and PI CO2 Inj'!AB99+'CH4 prod P and PI CO2 Inj'!AC99</f>
        <v>56883</v>
      </c>
      <c r="L99" s="1">
        <f>'CH4 prod P and PI CO2 Inj'!AE99+'CH4 prod P and PI CO2 Inj'!AF99</f>
        <v>56883</v>
      </c>
      <c r="M99" s="1">
        <f>'CH4 prod P and PI CO2 Inj'!AH99+'CH4 prod P and PI CO2 Inj'!AI99</f>
        <v>56883</v>
      </c>
      <c r="N99" s="1">
        <f>'CH4 prod P and PI CO2 Inj'!AK99+'CH4 prod P and PI CO2 Inj'!AL99</f>
        <v>56883</v>
      </c>
      <c r="O99" s="1">
        <f>'CH4 prod P and PI CO2 Inj'!AN99+'CH4 prod P and PI CO2 Inj'!AO99</f>
        <v>56883</v>
      </c>
      <c r="P99" s="1">
        <f>'CH4 prod P and PI CO2 Inj'!AQ99+'CH4 prod P and PI CO2 Inj'!AR99</f>
        <v>56883</v>
      </c>
      <c r="Q99" s="1">
        <f>'CH4 prod P and PI CO2 Inj'!AT99+'CH4 prod P and PI CO2 Inj'!AU99</f>
        <v>56883</v>
      </c>
      <c r="R99" s="1"/>
      <c r="T99">
        <f>'CH4 prod P and PI CO2 Inj'!F99</f>
        <v>7282.8449999999993</v>
      </c>
      <c r="U99">
        <f>'CH4 prod P and PI CO2 Inj'!I99</f>
        <v>7282.8449999999993</v>
      </c>
      <c r="V99">
        <f>'CH4 prod P and PI CO2 Inj'!L99</f>
        <v>7282.8449999999993</v>
      </c>
      <c r="W99">
        <f>'CH4 prod P and PI CO2 Inj'!O99</f>
        <v>7282.8449999999993</v>
      </c>
      <c r="X99">
        <f>'CH4 prod P and PI CO2 Inj'!R99</f>
        <v>7282.8449999999993</v>
      </c>
      <c r="Y99">
        <f>'CH4 prod P and PI CO2 Inj'!U99</f>
        <v>7282.8449999999993</v>
      </c>
      <c r="Z99">
        <f>'CH4 prod P and PI CO2 Inj'!X99</f>
        <v>7282.8449999999993</v>
      </c>
      <c r="AA99">
        <f>'CH4 prod P and PI CO2 Inj'!AA99</f>
        <v>7282.8449999999993</v>
      </c>
      <c r="AB99">
        <f>'CH4 prod P and PI CO2 Inj'!AD99</f>
        <v>7282.8449999999993</v>
      </c>
      <c r="AC99">
        <f>'CH4 prod P and PI CO2 Inj'!AG99</f>
        <v>7282.8449999999993</v>
      </c>
      <c r="AD99">
        <f>'CH4 prod P and PI CO2 Inj'!AJ99</f>
        <v>7282.8449999999993</v>
      </c>
      <c r="AE99">
        <f>'CH4 prod P and PI CO2 Inj'!AM99</f>
        <v>7282.8449999999993</v>
      </c>
      <c r="AF99">
        <f>'CH4 prod P and PI CO2 Inj'!AP99</f>
        <v>7282.8449999999993</v>
      </c>
      <c r="AG99">
        <f>'CH4 prod P and PI CO2 Inj'!AS99</f>
        <v>7282.8449999999993</v>
      </c>
      <c r="AH99">
        <f>'CH4 prod P and PI CO2 Inj'!AV99</f>
        <v>7282.8449999999993</v>
      </c>
    </row>
    <row r="100" spans="2:34" x14ac:dyDescent="0.45">
      <c r="B100">
        <v>96</v>
      </c>
      <c r="C100" s="1">
        <f>'CH4 prod P and PI CO2 Inj'!D100+'CH4 prod P and PI CO2 Inj'!E100</f>
        <v>55945</v>
      </c>
      <c r="D100" s="1">
        <f>'CH4 prod P and PI CO2 Inj'!G100+'CH4 prod P and PI CO2 Inj'!H100</f>
        <v>55945</v>
      </c>
      <c r="E100" s="1">
        <f>'CH4 prod P and PI CO2 Inj'!J100+'CH4 prod P and PI CO2 Inj'!K100</f>
        <v>55945</v>
      </c>
      <c r="F100" s="1">
        <f>'CH4 prod P and PI CO2 Inj'!M100+'CH4 prod P and PI CO2 Inj'!N100</f>
        <v>55945</v>
      </c>
      <c r="G100" s="1">
        <f>'CH4 prod P and PI CO2 Inj'!P100+'CH4 prod P and PI CO2 Inj'!Q100</f>
        <v>55945</v>
      </c>
      <c r="H100" s="1">
        <f>'CH4 prod P and PI CO2 Inj'!S100+'CH4 prod P and PI CO2 Inj'!T100</f>
        <v>55945</v>
      </c>
      <c r="I100" s="1">
        <f>'CH4 prod P and PI CO2 Inj'!V100+'CH4 prod P and PI CO2 Inj'!W100</f>
        <v>55945</v>
      </c>
      <c r="J100" s="1">
        <f>'CH4 prod P and PI CO2 Inj'!Y100+'CH4 prod P and PI CO2 Inj'!Z100</f>
        <v>55945</v>
      </c>
      <c r="K100" s="1">
        <f>'CH4 prod P and PI CO2 Inj'!AB100+'CH4 prod P and PI CO2 Inj'!AC100</f>
        <v>55945</v>
      </c>
      <c r="L100" s="1">
        <f>'CH4 prod P and PI CO2 Inj'!AE100+'CH4 prod P and PI CO2 Inj'!AF100</f>
        <v>55945</v>
      </c>
      <c r="M100" s="1">
        <f>'CH4 prod P and PI CO2 Inj'!AH100+'CH4 prod P and PI CO2 Inj'!AI100</f>
        <v>55945</v>
      </c>
      <c r="N100" s="1">
        <f>'CH4 prod P and PI CO2 Inj'!AK100+'CH4 prod P and PI CO2 Inj'!AL100</f>
        <v>55945</v>
      </c>
      <c r="O100" s="1">
        <f>'CH4 prod P and PI CO2 Inj'!AN100+'CH4 prod P and PI CO2 Inj'!AO100</f>
        <v>55945</v>
      </c>
      <c r="P100" s="1">
        <f>'CH4 prod P and PI CO2 Inj'!AQ100+'CH4 prod P and PI CO2 Inj'!AR100</f>
        <v>55945</v>
      </c>
      <c r="Q100" s="1">
        <f>'CH4 prod P and PI CO2 Inj'!AT100+'CH4 prod P and PI CO2 Inj'!AU100</f>
        <v>55945</v>
      </c>
      <c r="R100" s="1"/>
      <c r="T100">
        <f>'CH4 prod P and PI CO2 Inj'!F100</f>
        <v>7195.2450000000008</v>
      </c>
      <c r="U100">
        <f>'CH4 prod P and PI CO2 Inj'!I100</f>
        <v>7195.2450000000008</v>
      </c>
      <c r="V100">
        <f>'CH4 prod P and PI CO2 Inj'!L100</f>
        <v>7195.2450000000008</v>
      </c>
      <c r="W100">
        <f>'CH4 prod P and PI CO2 Inj'!O100</f>
        <v>7195.2450000000008</v>
      </c>
      <c r="X100">
        <f>'CH4 prod P and PI CO2 Inj'!R100</f>
        <v>7195.2450000000008</v>
      </c>
      <c r="Y100">
        <f>'CH4 prod P and PI CO2 Inj'!U100</f>
        <v>7195.2450000000008</v>
      </c>
      <c r="Z100">
        <f>'CH4 prod P and PI CO2 Inj'!X100</f>
        <v>7195.2450000000008</v>
      </c>
      <c r="AA100">
        <f>'CH4 prod P and PI CO2 Inj'!AA100</f>
        <v>7195.2450000000008</v>
      </c>
      <c r="AB100">
        <f>'CH4 prod P and PI CO2 Inj'!AD100</f>
        <v>7195.2450000000008</v>
      </c>
      <c r="AC100">
        <f>'CH4 prod P and PI CO2 Inj'!AG100</f>
        <v>7195.2450000000008</v>
      </c>
      <c r="AD100">
        <f>'CH4 prod P and PI CO2 Inj'!AJ100</f>
        <v>7195.2450000000008</v>
      </c>
      <c r="AE100">
        <f>'CH4 prod P and PI CO2 Inj'!AM100</f>
        <v>7195.2450000000008</v>
      </c>
      <c r="AF100">
        <f>'CH4 prod P and PI CO2 Inj'!AP100</f>
        <v>7195.2450000000008</v>
      </c>
      <c r="AG100">
        <f>'CH4 prod P and PI CO2 Inj'!AS100</f>
        <v>7195.2450000000008</v>
      </c>
      <c r="AH100">
        <f>'CH4 prod P and PI CO2 Inj'!AV100</f>
        <v>7195.2450000000008</v>
      </c>
    </row>
    <row r="101" spans="2:34" x14ac:dyDescent="0.45">
      <c r="B101">
        <v>97</v>
      </c>
      <c r="C101" s="1">
        <f>'CH4 prod P and PI CO2 Inj'!D101+'CH4 prod P and PI CO2 Inj'!E101</f>
        <v>55070</v>
      </c>
      <c r="D101" s="1">
        <f>'CH4 prod P and PI CO2 Inj'!G101+'CH4 prod P and PI CO2 Inj'!H101</f>
        <v>55070</v>
      </c>
      <c r="E101" s="1">
        <f>'CH4 prod P and PI CO2 Inj'!J101+'CH4 prod P and PI CO2 Inj'!K101</f>
        <v>55070</v>
      </c>
      <c r="F101" s="1">
        <f>'CH4 prod P and PI CO2 Inj'!M101+'CH4 prod P and PI CO2 Inj'!N101</f>
        <v>55070</v>
      </c>
      <c r="G101" s="1">
        <f>'CH4 prod P and PI CO2 Inj'!P101+'CH4 prod P and PI CO2 Inj'!Q101</f>
        <v>55070</v>
      </c>
      <c r="H101" s="1">
        <f>'CH4 prod P and PI CO2 Inj'!S101+'CH4 prod P and PI CO2 Inj'!T101</f>
        <v>55070</v>
      </c>
      <c r="I101" s="1">
        <f>'CH4 prod P and PI CO2 Inj'!V101+'CH4 prod P and PI CO2 Inj'!W101</f>
        <v>55070</v>
      </c>
      <c r="J101" s="1">
        <f>'CH4 prod P and PI CO2 Inj'!Y101+'CH4 prod P and PI CO2 Inj'!Z101</f>
        <v>55070</v>
      </c>
      <c r="K101" s="1">
        <f>'CH4 prod P and PI CO2 Inj'!AB101+'CH4 prod P and PI CO2 Inj'!AC101</f>
        <v>55070</v>
      </c>
      <c r="L101" s="1">
        <f>'CH4 prod P and PI CO2 Inj'!AE101+'CH4 prod P and PI CO2 Inj'!AF101</f>
        <v>55070</v>
      </c>
      <c r="M101" s="1">
        <f>'CH4 prod P and PI CO2 Inj'!AH101+'CH4 prod P and PI CO2 Inj'!AI101</f>
        <v>55070</v>
      </c>
      <c r="N101" s="1">
        <f>'CH4 prod P and PI CO2 Inj'!AK101+'CH4 prod P and PI CO2 Inj'!AL101</f>
        <v>55070</v>
      </c>
      <c r="O101" s="1">
        <f>'CH4 prod P and PI CO2 Inj'!AN101+'CH4 prod P and PI CO2 Inj'!AO101</f>
        <v>55070</v>
      </c>
      <c r="P101" s="1">
        <f>'CH4 prod P and PI CO2 Inj'!AQ101+'CH4 prod P and PI CO2 Inj'!AR101</f>
        <v>55070</v>
      </c>
      <c r="Q101" s="1">
        <f>'CH4 prod P and PI CO2 Inj'!AT101+'CH4 prod P and PI CO2 Inj'!AU101</f>
        <v>55070</v>
      </c>
      <c r="R101" s="1"/>
      <c r="T101">
        <f>'CH4 prod P and PI CO2 Inj'!F101</f>
        <v>7111.6600000000008</v>
      </c>
      <c r="U101">
        <f>'CH4 prod P and PI CO2 Inj'!I101</f>
        <v>7111.6600000000008</v>
      </c>
      <c r="V101">
        <f>'CH4 prod P and PI CO2 Inj'!L101</f>
        <v>7111.6600000000008</v>
      </c>
      <c r="W101">
        <f>'CH4 prod P and PI CO2 Inj'!O101</f>
        <v>7111.6600000000008</v>
      </c>
      <c r="X101">
        <f>'CH4 prod P and PI CO2 Inj'!R101</f>
        <v>7111.6600000000008</v>
      </c>
      <c r="Y101">
        <f>'CH4 prod P and PI CO2 Inj'!U101</f>
        <v>7111.6600000000008</v>
      </c>
      <c r="Z101">
        <f>'CH4 prod P and PI CO2 Inj'!X101</f>
        <v>7111.6600000000008</v>
      </c>
      <c r="AA101">
        <f>'CH4 prod P and PI CO2 Inj'!AA101</f>
        <v>7111.6600000000008</v>
      </c>
      <c r="AB101">
        <f>'CH4 prod P and PI CO2 Inj'!AD101</f>
        <v>7111.6600000000008</v>
      </c>
      <c r="AC101">
        <f>'CH4 prod P and PI CO2 Inj'!AG101</f>
        <v>7111.6600000000008</v>
      </c>
      <c r="AD101">
        <f>'CH4 prod P and PI CO2 Inj'!AJ101</f>
        <v>7111.6600000000008</v>
      </c>
      <c r="AE101">
        <f>'CH4 prod P and PI CO2 Inj'!AM101</f>
        <v>7111.6600000000008</v>
      </c>
      <c r="AF101">
        <f>'CH4 prod P and PI CO2 Inj'!AP101</f>
        <v>7111.6600000000008</v>
      </c>
      <c r="AG101">
        <f>'CH4 prod P and PI CO2 Inj'!AS101</f>
        <v>7111.6600000000008</v>
      </c>
      <c r="AH101">
        <f>'CH4 prod P and PI CO2 Inj'!AV101</f>
        <v>7111.6600000000008</v>
      </c>
    </row>
    <row r="102" spans="2:34" x14ac:dyDescent="0.45">
      <c r="B102">
        <v>98</v>
      </c>
      <c r="C102" s="1">
        <f>'CH4 prod P and PI CO2 Inj'!D102+'CH4 prod P and PI CO2 Inj'!E102</f>
        <v>56965</v>
      </c>
      <c r="D102" s="1">
        <f>'CH4 prod P and PI CO2 Inj'!G102+'CH4 prod P and PI CO2 Inj'!H102</f>
        <v>56965</v>
      </c>
      <c r="E102" s="1">
        <f>'CH4 prod P and PI CO2 Inj'!J102+'CH4 prod P and PI CO2 Inj'!K102</f>
        <v>56965</v>
      </c>
      <c r="F102" s="1">
        <f>'CH4 prod P and PI CO2 Inj'!M102+'CH4 prod P and PI CO2 Inj'!N102</f>
        <v>56965</v>
      </c>
      <c r="G102" s="1">
        <f>'CH4 prod P and PI CO2 Inj'!P102+'CH4 prod P and PI CO2 Inj'!Q102</f>
        <v>56965</v>
      </c>
      <c r="H102" s="1">
        <f>'CH4 prod P and PI CO2 Inj'!S102+'CH4 prod P and PI CO2 Inj'!T102</f>
        <v>56965</v>
      </c>
      <c r="I102" s="1">
        <f>'CH4 prod P and PI CO2 Inj'!V102+'CH4 prod P and PI CO2 Inj'!W102</f>
        <v>56965</v>
      </c>
      <c r="J102" s="1">
        <f>'CH4 prod P and PI CO2 Inj'!Y102+'CH4 prod P and PI CO2 Inj'!Z102</f>
        <v>56965</v>
      </c>
      <c r="K102" s="1">
        <f>'CH4 prod P and PI CO2 Inj'!AB102+'CH4 prod P and PI CO2 Inj'!AC102</f>
        <v>56965</v>
      </c>
      <c r="L102" s="1">
        <f>'CH4 prod P and PI CO2 Inj'!AE102+'CH4 prod P and PI CO2 Inj'!AF102</f>
        <v>56965</v>
      </c>
      <c r="M102" s="1">
        <f>'CH4 prod P and PI CO2 Inj'!AH102+'CH4 prod P and PI CO2 Inj'!AI102</f>
        <v>56965</v>
      </c>
      <c r="N102" s="1">
        <f>'CH4 prod P and PI CO2 Inj'!AK102+'CH4 prod P and PI CO2 Inj'!AL102</f>
        <v>56965</v>
      </c>
      <c r="O102" s="1">
        <f>'CH4 prod P and PI CO2 Inj'!AN102+'CH4 prod P and PI CO2 Inj'!AO102</f>
        <v>56965</v>
      </c>
      <c r="P102" s="1">
        <f>'CH4 prod P and PI CO2 Inj'!AQ102+'CH4 prod P and PI CO2 Inj'!AR102</f>
        <v>56965</v>
      </c>
      <c r="Q102" s="1">
        <f>'CH4 prod P and PI CO2 Inj'!AT102+'CH4 prod P and PI CO2 Inj'!AU102</f>
        <v>56965</v>
      </c>
      <c r="R102" s="1"/>
      <c r="T102">
        <f>'CH4 prod P and PI CO2 Inj'!F102</f>
        <v>7031.7250000000004</v>
      </c>
      <c r="U102">
        <f>'CH4 prod P and PI CO2 Inj'!I102</f>
        <v>7031.7250000000004</v>
      </c>
      <c r="V102">
        <f>'CH4 prod P and PI CO2 Inj'!L102</f>
        <v>7031.7250000000004</v>
      </c>
      <c r="W102">
        <f>'CH4 prod P and PI CO2 Inj'!O102</f>
        <v>7031.7250000000004</v>
      </c>
      <c r="X102">
        <f>'CH4 prod P and PI CO2 Inj'!R102</f>
        <v>7031.7250000000004</v>
      </c>
      <c r="Y102">
        <f>'CH4 prod P and PI CO2 Inj'!U102</f>
        <v>7031.7250000000004</v>
      </c>
      <c r="Z102">
        <f>'CH4 prod P and PI CO2 Inj'!X102</f>
        <v>7031.7250000000004</v>
      </c>
      <c r="AA102">
        <f>'CH4 prod P and PI CO2 Inj'!AA102</f>
        <v>7031.7250000000004</v>
      </c>
      <c r="AB102">
        <f>'CH4 prod P and PI CO2 Inj'!AD102</f>
        <v>7031.7250000000004</v>
      </c>
      <c r="AC102">
        <f>'CH4 prod P and PI CO2 Inj'!AG102</f>
        <v>7031.7250000000004</v>
      </c>
      <c r="AD102">
        <f>'CH4 prod P and PI CO2 Inj'!AJ102</f>
        <v>7031.7250000000004</v>
      </c>
      <c r="AE102">
        <f>'CH4 prod P and PI CO2 Inj'!AM102</f>
        <v>7031.7250000000004</v>
      </c>
      <c r="AF102">
        <f>'CH4 prod P and PI CO2 Inj'!AP102</f>
        <v>7031.7250000000004</v>
      </c>
      <c r="AG102">
        <f>'CH4 prod P and PI CO2 Inj'!AS102</f>
        <v>7031.7250000000004</v>
      </c>
      <c r="AH102">
        <f>'CH4 prod P and PI CO2 Inj'!AV102</f>
        <v>7031.7250000000004</v>
      </c>
    </row>
    <row r="103" spans="2:34" x14ac:dyDescent="0.45">
      <c r="B103">
        <v>99</v>
      </c>
      <c r="C103" s="1">
        <f>'CH4 prod P and PI CO2 Inj'!D103+'CH4 prod P and PI CO2 Inj'!E103</f>
        <v>56059</v>
      </c>
      <c r="D103" s="1">
        <f>'CH4 prod P and PI CO2 Inj'!G103+'CH4 prod P and PI CO2 Inj'!H103</f>
        <v>56059</v>
      </c>
      <c r="E103" s="1">
        <f>'CH4 prod P and PI CO2 Inj'!J103+'CH4 prod P and PI CO2 Inj'!K103</f>
        <v>56059</v>
      </c>
      <c r="F103" s="1">
        <f>'CH4 prod P and PI CO2 Inj'!M103+'CH4 prod P and PI CO2 Inj'!N103</f>
        <v>56059</v>
      </c>
      <c r="G103" s="1">
        <f>'CH4 prod P and PI CO2 Inj'!P103+'CH4 prod P and PI CO2 Inj'!Q103</f>
        <v>56059</v>
      </c>
      <c r="H103" s="1">
        <f>'CH4 prod P and PI CO2 Inj'!S103+'CH4 prod P and PI CO2 Inj'!T103</f>
        <v>56059</v>
      </c>
      <c r="I103" s="1">
        <f>'CH4 prod P and PI CO2 Inj'!V103+'CH4 prod P and PI CO2 Inj'!W103</f>
        <v>56059</v>
      </c>
      <c r="J103" s="1">
        <f>'CH4 prod P and PI CO2 Inj'!Y103+'CH4 prod P and PI CO2 Inj'!Z103</f>
        <v>56059</v>
      </c>
      <c r="K103" s="1">
        <f>'CH4 prod P and PI CO2 Inj'!AB103+'CH4 prod P and PI CO2 Inj'!AC103</f>
        <v>56059</v>
      </c>
      <c r="L103" s="1">
        <f>'CH4 prod P and PI CO2 Inj'!AE103+'CH4 prod P and PI CO2 Inj'!AF103</f>
        <v>56059</v>
      </c>
      <c r="M103" s="1">
        <f>'CH4 prod P and PI CO2 Inj'!AH103+'CH4 prod P and PI CO2 Inj'!AI103</f>
        <v>56059</v>
      </c>
      <c r="N103" s="1">
        <f>'CH4 prod P and PI CO2 Inj'!AK103+'CH4 prod P and PI CO2 Inj'!AL103</f>
        <v>56059</v>
      </c>
      <c r="O103" s="1">
        <f>'CH4 prod P and PI CO2 Inj'!AN103+'CH4 prod P and PI CO2 Inj'!AO103</f>
        <v>56059</v>
      </c>
      <c r="P103" s="1">
        <f>'CH4 prod P and PI CO2 Inj'!AQ103+'CH4 prod P and PI CO2 Inj'!AR103</f>
        <v>56059</v>
      </c>
      <c r="Q103" s="1">
        <f>'CH4 prod P and PI CO2 Inj'!AT103+'CH4 prod P and PI CO2 Inj'!AU103</f>
        <v>56059</v>
      </c>
      <c r="R103" s="1"/>
      <c r="T103">
        <f>'CH4 prod P and PI CO2 Inj'!F103</f>
        <v>6953.98</v>
      </c>
      <c r="U103">
        <f>'CH4 prod P and PI CO2 Inj'!I103</f>
        <v>6953.98</v>
      </c>
      <c r="V103">
        <f>'CH4 prod P and PI CO2 Inj'!L103</f>
        <v>6953.98</v>
      </c>
      <c r="W103">
        <f>'CH4 prod P and PI CO2 Inj'!O103</f>
        <v>6953.98</v>
      </c>
      <c r="X103">
        <f>'CH4 prod P and PI CO2 Inj'!R103</f>
        <v>6953.98</v>
      </c>
      <c r="Y103">
        <f>'CH4 prod P and PI CO2 Inj'!U103</f>
        <v>6953.98</v>
      </c>
      <c r="Z103">
        <f>'CH4 prod P and PI CO2 Inj'!X103</f>
        <v>6953.98</v>
      </c>
      <c r="AA103">
        <f>'CH4 prod P and PI CO2 Inj'!AA103</f>
        <v>6953.98</v>
      </c>
      <c r="AB103">
        <f>'CH4 prod P and PI CO2 Inj'!AD103</f>
        <v>6953.98</v>
      </c>
      <c r="AC103">
        <f>'CH4 prod P and PI CO2 Inj'!AG103</f>
        <v>6953.98</v>
      </c>
      <c r="AD103">
        <f>'CH4 prod P and PI CO2 Inj'!AJ103</f>
        <v>6953.98</v>
      </c>
      <c r="AE103">
        <f>'CH4 prod P and PI CO2 Inj'!AM103</f>
        <v>6953.98</v>
      </c>
      <c r="AF103">
        <f>'CH4 prod P and PI CO2 Inj'!AP103</f>
        <v>6953.98</v>
      </c>
      <c r="AG103">
        <f>'CH4 prod P and PI CO2 Inj'!AS103</f>
        <v>6953.98</v>
      </c>
      <c r="AH103">
        <f>'CH4 prod P and PI CO2 Inj'!AV103</f>
        <v>6953.98</v>
      </c>
    </row>
    <row r="104" spans="2:34" x14ac:dyDescent="0.45">
      <c r="B104">
        <v>100</v>
      </c>
      <c r="C104" s="1">
        <f>'CH4 prod P and PI CO2 Inj'!D104+'CH4 prod P and PI CO2 Inj'!E104</f>
        <v>55213</v>
      </c>
      <c r="D104" s="1">
        <f>'CH4 prod P and PI CO2 Inj'!G104+'CH4 prod P and PI CO2 Inj'!H104</f>
        <v>55213</v>
      </c>
      <c r="E104" s="1">
        <f>'CH4 prod P and PI CO2 Inj'!J104+'CH4 prod P and PI CO2 Inj'!K104</f>
        <v>55213</v>
      </c>
      <c r="F104" s="1">
        <f>'CH4 prod P and PI CO2 Inj'!M104+'CH4 prod P and PI CO2 Inj'!N104</f>
        <v>55213</v>
      </c>
      <c r="G104" s="1">
        <f>'CH4 prod P and PI CO2 Inj'!P104+'CH4 prod P and PI CO2 Inj'!Q104</f>
        <v>55213</v>
      </c>
      <c r="H104" s="1">
        <f>'CH4 prod P and PI CO2 Inj'!S104+'CH4 prod P and PI CO2 Inj'!T104</f>
        <v>55213</v>
      </c>
      <c r="I104" s="1">
        <f>'CH4 prod P and PI CO2 Inj'!V104+'CH4 prod P and PI CO2 Inj'!W104</f>
        <v>55213</v>
      </c>
      <c r="J104" s="1">
        <f>'CH4 prod P and PI CO2 Inj'!Y104+'CH4 prod P and PI CO2 Inj'!Z104</f>
        <v>55213</v>
      </c>
      <c r="K104" s="1">
        <f>'CH4 prod P and PI CO2 Inj'!AB104+'CH4 prod P and PI CO2 Inj'!AC104</f>
        <v>55213</v>
      </c>
      <c r="L104" s="1">
        <f>'CH4 prod P and PI CO2 Inj'!AE104+'CH4 prod P and PI CO2 Inj'!AF104</f>
        <v>55213</v>
      </c>
      <c r="M104" s="1">
        <f>'CH4 prod P and PI CO2 Inj'!AH104+'CH4 prod P and PI CO2 Inj'!AI104</f>
        <v>55213</v>
      </c>
      <c r="N104" s="1">
        <f>'CH4 prod P and PI CO2 Inj'!AK104+'CH4 prod P and PI CO2 Inj'!AL104</f>
        <v>55213</v>
      </c>
      <c r="O104" s="1">
        <f>'CH4 prod P and PI CO2 Inj'!AN104+'CH4 prod P and PI CO2 Inj'!AO104</f>
        <v>55213</v>
      </c>
      <c r="P104" s="1">
        <f>'CH4 prod P and PI CO2 Inj'!AQ104+'CH4 prod P and PI CO2 Inj'!AR104</f>
        <v>55213</v>
      </c>
      <c r="Q104" s="1">
        <f>'CH4 prod P and PI CO2 Inj'!AT104+'CH4 prod P and PI CO2 Inj'!AU104</f>
        <v>55213</v>
      </c>
      <c r="R104" s="1"/>
      <c r="T104">
        <f>'CH4 prod P and PI CO2 Inj'!F104</f>
        <v>6879.1550000000007</v>
      </c>
      <c r="U104">
        <f>'CH4 prod P and PI CO2 Inj'!I104</f>
        <v>6879.1550000000007</v>
      </c>
      <c r="V104">
        <f>'CH4 prod P and PI CO2 Inj'!L104</f>
        <v>6879.1550000000007</v>
      </c>
      <c r="W104">
        <f>'CH4 prod P and PI CO2 Inj'!O104</f>
        <v>6879.1550000000007</v>
      </c>
      <c r="X104">
        <f>'CH4 prod P and PI CO2 Inj'!R104</f>
        <v>6879.1550000000007</v>
      </c>
      <c r="Y104">
        <f>'CH4 prod P and PI CO2 Inj'!U104</f>
        <v>6879.1550000000007</v>
      </c>
      <c r="Z104">
        <f>'CH4 prod P and PI CO2 Inj'!X104</f>
        <v>6879.1550000000007</v>
      </c>
      <c r="AA104">
        <f>'CH4 prod P and PI CO2 Inj'!AA104</f>
        <v>6879.1550000000007</v>
      </c>
      <c r="AB104">
        <f>'CH4 prod P and PI CO2 Inj'!AD104</f>
        <v>6879.1550000000007</v>
      </c>
      <c r="AC104">
        <f>'CH4 prod P and PI CO2 Inj'!AG104</f>
        <v>6879.1550000000007</v>
      </c>
      <c r="AD104">
        <f>'CH4 prod P and PI CO2 Inj'!AJ104</f>
        <v>6879.1550000000007</v>
      </c>
      <c r="AE104">
        <f>'CH4 prod P and PI CO2 Inj'!AM104</f>
        <v>6879.1550000000007</v>
      </c>
      <c r="AF104">
        <f>'CH4 prod P and PI CO2 Inj'!AP104</f>
        <v>6879.1550000000007</v>
      </c>
      <c r="AG104">
        <f>'CH4 prod P and PI CO2 Inj'!AS104</f>
        <v>6879.1550000000007</v>
      </c>
      <c r="AH104">
        <f>'CH4 prod P and PI CO2 Inj'!AV104</f>
        <v>6879.1550000000007</v>
      </c>
    </row>
    <row r="105" spans="2:34" x14ac:dyDescent="0.45">
      <c r="B105">
        <v>101</v>
      </c>
      <c r="C105">
        <f>'CH4 prod P and PI CO2 Inj'!D105+'CH4 prod P and PI CO2 Inj'!E105</f>
        <v>0</v>
      </c>
      <c r="D105">
        <f>'CH4 prod P and PI CO2 Inj'!G105+'CH4 prod P and PI CO2 Inj'!H105</f>
        <v>0</v>
      </c>
      <c r="E105">
        <f>'CH4 prod P and PI CO2 Inj'!J105+'CH4 prod P and PI CO2 Inj'!K105</f>
        <v>0</v>
      </c>
      <c r="F105">
        <f>'CH4 prod P and PI CO2 Inj'!M105+'CH4 prod P and PI CO2 Inj'!N105</f>
        <v>0</v>
      </c>
      <c r="G105">
        <f>'CH4 prod P and PI CO2 Inj'!P105+'CH4 prod P and PI CO2 Inj'!Q105</f>
        <v>0</v>
      </c>
      <c r="H105">
        <f>'CH4 prod P and PI CO2 Inj'!S105+'CH4 prod P and PI CO2 Inj'!T105</f>
        <v>0</v>
      </c>
      <c r="I105">
        <f>'CH4 prod P and PI CO2 Inj'!V105+'CH4 prod P and PI CO2 Inj'!W105</f>
        <v>0</v>
      </c>
      <c r="J105">
        <f>'CH4 prod P and PI CO2 Inj'!Y105+'CH4 prod P and PI CO2 Inj'!Z105</f>
        <v>0</v>
      </c>
      <c r="K105">
        <f>'CH4 prod P and PI CO2 Inj'!AB105+'CH4 prod P and PI CO2 Inj'!AC105</f>
        <v>0</v>
      </c>
      <c r="L105">
        <f>'CH4 prod P and PI CO2 Inj'!AE105+'CH4 prod P and PI CO2 Inj'!AF105</f>
        <v>0</v>
      </c>
      <c r="M105">
        <f>'CH4 prod P and PI CO2 Inj'!AH105+'CH4 prod P and PI CO2 Inj'!AI105</f>
        <v>0</v>
      </c>
      <c r="N105">
        <f>'CH4 prod P and PI CO2 Inj'!AK105+'CH4 prod P and PI CO2 Inj'!AL105</f>
        <v>0</v>
      </c>
      <c r="O105">
        <f>'CH4 prod P and PI CO2 Inj'!AN105+'CH4 prod P and PI CO2 Inj'!AO105</f>
        <v>0</v>
      </c>
      <c r="P105">
        <f>'CH4 prod P and PI CO2 Inj'!AQ105+'CH4 prod P and PI CO2 Inj'!AR105</f>
        <v>0</v>
      </c>
      <c r="Q105">
        <f>'CH4 prod P and PI CO2 Inj'!AT105+'CH4 prod P and PI CO2 Inj'!AU105</f>
        <v>0</v>
      </c>
      <c r="T105">
        <f>'CH4 prod P and PI CO2 Inj'!F105</f>
        <v>0</v>
      </c>
      <c r="U105">
        <f>'CH4 prod P and PI CO2 Inj'!I105</f>
        <v>0</v>
      </c>
      <c r="V105">
        <f>'CH4 prod P and PI CO2 Inj'!L105</f>
        <v>0</v>
      </c>
      <c r="W105">
        <f>'CH4 prod P and PI CO2 Inj'!O105</f>
        <v>0</v>
      </c>
      <c r="X105">
        <f>'CH4 prod P and PI CO2 Inj'!R105</f>
        <v>0</v>
      </c>
      <c r="Y105">
        <f>'CH4 prod P and PI CO2 Inj'!U105</f>
        <v>0</v>
      </c>
      <c r="Z105">
        <f>'CH4 prod P and PI CO2 Inj'!X105</f>
        <v>0</v>
      </c>
      <c r="AA105">
        <f>'CH4 prod P and PI CO2 Inj'!AA105</f>
        <v>0</v>
      </c>
      <c r="AB105">
        <f>'CH4 prod P and PI CO2 Inj'!AD105</f>
        <v>0</v>
      </c>
      <c r="AC105">
        <f>'CH4 prod P and PI CO2 Inj'!AG105</f>
        <v>0</v>
      </c>
      <c r="AD105">
        <f>'CH4 prod P and PI CO2 Inj'!AJ105</f>
        <v>0</v>
      </c>
      <c r="AE105">
        <f>'CH4 prod P and PI CO2 Inj'!AM105</f>
        <v>0</v>
      </c>
      <c r="AF105">
        <f>'CH4 prod P and PI CO2 Inj'!AP105</f>
        <v>0</v>
      </c>
      <c r="AG105">
        <f>'CH4 prod P and PI CO2 Inj'!AS105</f>
        <v>0</v>
      </c>
      <c r="AH105">
        <f>'CH4 prod P and PI CO2 Inj'!AV105</f>
        <v>0</v>
      </c>
    </row>
    <row r="106" spans="2:34" x14ac:dyDescent="0.45">
      <c r="B106">
        <v>102</v>
      </c>
      <c r="C106">
        <f>'CH4 prod P and PI CO2 Inj'!D106+'CH4 prod P and PI CO2 Inj'!E106</f>
        <v>0</v>
      </c>
      <c r="D106">
        <f>'CH4 prod P and PI CO2 Inj'!G106+'CH4 prod P and PI CO2 Inj'!H106</f>
        <v>0</v>
      </c>
      <c r="E106">
        <f>'CH4 prod P and PI CO2 Inj'!J106+'CH4 prod P and PI CO2 Inj'!K106</f>
        <v>0</v>
      </c>
      <c r="F106">
        <f>'CH4 prod P and PI CO2 Inj'!M106+'CH4 prod P and PI CO2 Inj'!N106</f>
        <v>0</v>
      </c>
      <c r="G106">
        <f>'CH4 prod P and PI CO2 Inj'!P106+'CH4 prod P and PI CO2 Inj'!Q106</f>
        <v>0</v>
      </c>
      <c r="H106">
        <f>'CH4 prod P and PI CO2 Inj'!S106+'CH4 prod P and PI CO2 Inj'!T106</f>
        <v>0</v>
      </c>
      <c r="I106">
        <f>'CH4 prod P and PI CO2 Inj'!V106+'CH4 prod P and PI CO2 Inj'!W106</f>
        <v>0</v>
      </c>
      <c r="J106">
        <f>'CH4 prod P and PI CO2 Inj'!Y106+'CH4 prod P and PI CO2 Inj'!Z106</f>
        <v>0</v>
      </c>
      <c r="K106">
        <f>'CH4 prod P and PI CO2 Inj'!AB106+'CH4 prod P and PI CO2 Inj'!AC106</f>
        <v>0</v>
      </c>
      <c r="L106">
        <f>'CH4 prod P and PI CO2 Inj'!AE106+'CH4 prod P and PI CO2 Inj'!AF106</f>
        <v>0</v>
      </c>
      <c r="M106">
        <f>'CH4 prod P and PI CO2 Inj'!AH106+'CH4 prod P and PI CO2 Inj'!AI106</f>
        <v>0</v>
      </c>
      <c r="N106">
        <f>'CH4 prod P and PI CO2 Inj'!AK106+'CH4 prod P and PI CO2 Inj'!AL106</f>
        <v>0</v>
      </c>
      <c r="O106">
        <f>'CH4 prod P and PI CO2 Inj'!AN106+'CH4 prod P and PI CO2 Inj'!AO106</f>
        <v>0</v>
      </c>
      <c r="P106">
        <f>'CH4 prod P and PI CO2 Inj'!AQ106+'CH4 prod P and PI CO2 Inj'!AR106</f>
        <v>0</v>
      </c>
      <c r="Q106">
        <f>'CH4 prod P and PI CO2 Inj'!AT106+'CH4 prod P and PI CO2 Inj'!AU106</f>
        <v>0</v>
      </c>
      <c r="T106">
        <f>'CH4 prod P and PI CO2 Inj'!F106</f>
        <v>0</v>
      </c>
      <c r="U106">
        <f>'CH4 prod P and PI CO2 Inj'!I106</f>
        <v>0</v>
      </c>
      <c r="V106">
        <f>'CH4 prod P and PI CO2 Inj'!L106</f>
        <v>0</v>
      </c>
      <c r="W106">
        <f>'CH4 prod P and PI CO2 Inj'!O106</f>
        <v>0</v>
      </c>
      <c r="X106">
        <f>'CH4 prod P and PI CO2 Inj'!R106</f>
        <v>0</v>
      </c>
      <c r="Y106">
        <f>'CH4 prod P and PI CO2 Inj'!U106</f>
        <v>0</v>
      </c>
      <c r="Z106">
        <f>'CH4 prod P and PI CO2 Inj'!X106</f>
        <v>0</v>
      </c>
      <c r="AA106">
        <f>'CH4 prod P and PI CO2 Inj'!AA106</f>
        <v>0</v>
      </c>
      <c r="AB106">
        <f>'CH4 prod P and PI CO2 Inj'!AD106</f>
        <v>0</v>
      </c>
      <c r="AC106">
        <f>'CH4 prod P and PI CO2 Inj'!AG106</f>
        <v>0</v>
      </c>
      <c r="AD106">
        <f>'CH4 prod P and PI CO2 Inj'!AJ106</f>
        <v>0</v>
      </c>
      <c r="AE106">
        <f>'CH4 prod P and PI CO2 Inj'!AM106</f>
        <v>0</v>
      </c>
      <c r="AF106">
        <f>'CH4 prod P and PI CO2 Inj'!AP106</f>
        <v>0</v>
      </c>
      <c r="AG106">
        <f>'CH4 prod P and PI CO2 Inj'!AS106</f>
        <v>0</v>
      </c>
      <c r="AH106">
        <f>'CH4 prod P and PI CO2 Inj'!AV106</f>
        <v>0</v>
      </c>
    </row>
    <row r="107" spans="2:34" x14ac:dyDescent="0.45">
      <c r="B107">
        <v>103</v>
      </c>
      <c r="C107">
        <f>'CH4 prod P and PI CO2 Inj'!D107+'CH4 prod P and PI CO2 Inj'!E107</f>
        <v>0</v>
      </c>
      <c r="D107">
        <f>'CH4 prod P and PI CO2 Inj'!G107+'CH4 prod P and PI CO2 Inj'!H107</f>
        <v>0</v>
      </c>
      <c r="E107">
        <f>'CH4 prod P and PI CO2 Inj'!J107+'CH4 prod P and PI CO2 Inj'!K107</f>
        <v>0</v>
      </c>
      <c r="F107">
        <f>'CH4 prod P and PI CO2 Inj'!M107+'CH4 prod P and PI CO2 Inj'!N107</f>
        <v>0</v>
      </c>
      <c r="G107">
        <f>'CH4 prod P and PI CO2 Inj'!P107+'CH4 prod P and PI CO2 Inj'!Q107</f>
        <v>0</v>
      </c>
      <c r="H107">
        <f>'CH4 prod P and PI CO2 Inj'!S107+'CH4 prod P and PI CO2 Inj'!T107</f>
        <v>0</v>
      </c>
      <c r="I107">
        <f>'CH4 prod P and PI CO2 Inj'!V107+'CH4 prod P and PI CO2 Inj'!W107</f>
        <v>0</v>
      </c>
      <c r="J107">
        <f>'CH4 prod P and PI CO2 Inj'!Y107+'CH4 prod P and PI CO2 Inj'!Z107</f>
        <v>0</v>
      </c>
      <c r="K107">
        <f>'CH4 prod P and PI CO2 Inj'!AB107+'CH4 prod P and PI CO2 Inj'!AC107</f>
        <v>0</v>
      </c>
      <c r="L107">
        <f>'CH4 prod P and PI CO2 Inj'!AE107+'CH4 prod P and PI CO2 Inj'!AF107</f>
        <v>0</v>
      </c>
      <c r="M107">
        <f>'CH4 prod P and PI CO2 Inj'!AH107+'CH4 prod P and PI CO2 Inj'!AI107</f>
        <v>0</v>
      </c>
      <c r="N107">
        <f>'CH4 prod P and PI CO2 Inj'!AK107+'CH4 prod P and PI CO2 Inj'!AL107</f>
        <v>0</v>
      </c>
      <c r="O107">
        <f>'CH4 prod P and PI CO2 Inj'!AN107+'CH4 prod P and PI CO2 Inj'!AO107</f>
        <v>0</v>
      </c>
      <c r="P107">
        <f>'CH4 prod P and PI CO2 Inj'!AQ107+'CH4 prod P and PI CO2 Inj'!AR107</f>
        <v>0</v>
      </c>
      <c r="Q107">
        <f>'CH4 prod P and PI CO2 Inj'!AT107+'CH4 prod P and PI CO2 Inj'!AU107</f>
        <v>0</v>
      </c>
      <c r="T107">
        <f>'CH4 prod P and PI CO2 Inj'!F107</f>
        <v>0</v>
      </c>
      <c r="U107">
        <f>'CH4 prod P and PI CO2 Inj'!I107</f>
        <v>0</v>
      </c>
      <c r="V107">
        <f>'CH4 prod P and PI CO2 Inj'!L107</f>
        <v>0</v>
      </c>
      <c r="W107">
        <f>'CH4 prod P and PI CO2 Inj'!O107</f>
        <v>0</v>
      </c>
      <c r="X107">
        <f>'CH4 prod P and PI CO2 Inj'!R107</f>
        <v>0</v>
      </c>
      <c r="Y107">
        <f>'CH4 prod P and PI CO2 Inj'!U107</f>
        <v>0</v>
      </c>
      <c r="Z107">
        <f>'CH4 prod P and PI CO2 Inj'!X107</f>
        <v>0</v>
      </c>
      <c r="AA107">
        <f>'CH4 prod P and PI CO2 Inj'!AA107</f>
        <v>0</v>
      </c>
      <c r="AB107">
        <f>'CH4 prod P and PI CO2 Inj'!AD107</f>
        <v>0</v>
      </c>
      <c r="AC107">
        <f>'CH4 prod P and PI CO2 Inj'!AG107</f>
        <v>0</v>
      </c>
      <c r="AD107">
        <f>'CH4 prod P and PI CO2 Inj'!AJ107</f>
        <v>0</v>
      </c>
      <c r="AE107">
        <f>'CH4 prod P and PI CO2 Inj'!AM107</f>
        <v>0</v>
      </c>
      <c r="AF107">
        <f>'CH4 prod P and PI CO2 Inj'!AP107</f>
        <v>0</v>
      </c>
      <c r="AG107">
        <f>'CH4 prod P and PI CO2 Inj'!AS107</f>
        <v>0</v>
      </c>
      <c r="AH107">
        <f>'CH4 prod P and PI CO2 Inj'!AV107</f>
        <v>0</v>
      </c>
    </row>
    <row r="108" spans="2:34" x14ac:dyDescent="0.45">
      <c r="B108">
        <v>104</v>
      </c>
      <c r="C108">
        <f>'CH4 prod P and PI CO2 Inj'!D108+'CH4 prod P and PI CO2 Inj'!E108</f>
        <v>0</v>
      </c>
      <c r="D108">
        <f>'CH4 prod P and PI CO2 Inj'!G108+'CH4 prod P and PI CO2 Inj'!H108</f>
        <v>0</v>
      </c>
      <c r="E108">
        <f>'CH4 prod P and PI CO2 Inj'!J108+'CH4 prod P and PI CO2 Inj'!K108</f>
        <v>0</v>
      </c>
      <c r="F108">
        <f>'CH4 prod P and PI CO2 Inj'!M108+'CH4 prod P and PI CO2 Inj'!N108</f>
        <v>0</v>
      </c>
      <c r="G108">
        <f>'CH4 prod P and PI CO2 Inj'!P108+'CH4 prod P and PI CO2 Inj'!Q108</f>
        <v>0</v>
      </c>
      <c r="H108">
        <f>'CH4 prod P and PI CO2 Inj'!S108+'CH4 prod P and PI CO2 Inj'!T108</f>
        <v>0</v>
      </c>
      <c r="I108">
        <f>'CH4 prod P and PI CO2 Inj'!V108+'CH4 prod P and PI CO2 Inj'!W108</f>
        <v>0</v>
      </c>
      <c r="J108">
        <f>'CH4 prod P and PI CO2 Inj'!Y108+'CH4 prod P and PI CO2 Inj'!Z108</f>
        <v>0</v>
      </c>
      <c r="K108">
        <f>'CH4 prod P and PI CO2 Inj'!AB108+'CH4 prod P and PI CO2 Inj'!AC108</f>
        <v>0</v>
      </c>
      <c r="L108">
        <f>'CH4 prod P and PI CO2 Inj'!AE108+'CH4 prod P and PI CO2 Inj'!AF108</f>
        <v>0</v>
      </c>
      <c r="M108">
        <f>'CH4 prod P and PI CO2 Inj'!AH108+'CH4 prod P and PI CO2 Inj'!AI108</f>
        <v>0</v>
      </c>
      <c r="N108">
        <f>'CH4 prod P and PI CO2 Inj'!AK108+'CH4 prod P and PI CO2 Inj'!AL108</f>
        <v>0</v>
      </c>
      <c r="O108">
        <f>'CH4 prod P and PI CO2 Inj'!AN108+'CH4 prod P and PI CO2 Inj'!AO108</f>
        <v>0</v>
      </c>
      <c r="P108">
        <f>'CH4 prod P and PI CO2 Inj'!AQ108+'CH4 prod P and PI CO2 Inj'!AR108</f>
        <v>0</v>
      </c>
      <c r="Q108">
        <f>'CH4 prod P and PI CO2 Inj'!AT108+'CH4 prod P and PI CO2 Inj'!AU108</f>
        <v>0</v>
      </c>
      <c r="T108">
        <f>'CH4 prod P and PI CO2 Inj'!F108</f>
        <v>0</v>
      </c>
      <c r="U108">
        <f>'CH4 prod P and PI CO2 Inj'!I108</f>
        <v>0</v>
      </c>
      <c r="V108">
        <f>'CH4 prod P and PI CO2 Inj'!L108</f>
        <v>0</v>
      </c>
      <c r="W108">
        <f>'CH4 prod P and PI CO2 Inj'!O108</f>
        <v>0</v>
      </c>
      <c r="X108">
        <f>'CH4 prod P and PI CO2 Inj'!R108</f>
        <v>0</v>
      </c>
      <c r="Y108">
        <f>'CH4 prod P and PI CO2 Inj'!U108</f>
        <v>0</v>
      </c>
      <c r="Z108">
        <f>'CH4 prod P and PI CO2 Inj'!X108</f>
        <v>0</v>
      </c>
      <c r="AA108">
        <f>'CH4 prod P and PI CO2 Inj'!AA108</f>
        <v>0</v>
      </c>
      <c r="AB108">
        <f>'CH4 prod P and PI CO2 Inj'!AD108</f>
        <v>0</v>
      </c>
      <c r="AC108">
        <f>'CH4 prod P and PI CO2 Inj'!AG108</f>
        <v>0</v>
      </c>
      <c r="AD108">
        <f>'CH4 prod P and PI CO2 Inj'!AJ108</f>
        <v>0</v>
      </c>
      <c r="AE108">
        <f>'CH4 prod P and PI CO2 Inj'!AM108</f>
        <v>0</v>
      </c>
      <c r="AF108">
        <f>'CH4 prod P and PI CO2 Inj'!AP108</f>
        <v>0</v>
      </c>
      <c r="AG108">
        <f>'CH4 prod P and PI CO2 Inj'!AS108</f>
        <v>0</v>
      </c>
      <c r="AH108">
        <f>'CH4 prod P and PI CO2 Inj'!AV108</f>
        <v>0</v>
      </c>
    </row>
    <row r="109" spans="2:34" x14ac:dyDescent="0.45">
      <c r="B109">
        <v>105</v>
      </c>
      <c r="C109">
        <f>'CH4 prod P and PI CO2 Inj'!D109+'CH4 prod P and PI CO2 Inj'!E109</f>
        <v>0</v>
      </c>
      <c r="D109">
        <f>'CH4 prod P and PI CO2 Inj'!G109+'CH4 prod P and PI CO2 Inj'!H109</f>
        <v>0</v>
      </c>
      <c r="E109">
        <f>'CH4 prod P and PI CO2 Inj'!J109+'CH4 prod P and PI CO2 Inj'!K109</f>
        <v>0</v>
      </c>
      <c r="F109">
        <f>'CH4 prod P and PI CO2 Inj'!M109+'CH4 prod P and PI CO2 Inj'!N109</f>
        <v>0</v>
      </c>
      <c r="G109">
        <f>'CH4 prod P and PI CO2 Inj'!P109+'CH4 prod P and PI CO2 Inj'!Q109</f>
        <v>0</v>
      </c>
      <c r="H109">
        <f>'CH4 prod P and PI CO2 Inj'!S109+'CH4 prod P and PI CO2 Inj'!T109</f>
        <v>0</v>
      </c>
      <c r="I109">
        <f>'CH4 prod P and PI CO2 Inj'!V109+'CH4 prod P and PI CO2 Inj'!W109</f>
        <v>0</v>
      </c>
      <c r="J109">
        <f>'CH4 prod P and PI CO2 Inj'!Y109+'CH4 prod P and PI CO2 Inj'!Z109</f>
        <v>0</v>
      </c>
      <c r="K109">
        <f>'CH4 prod P and PI CO2 Inj'!AB109+'CH4 prod P and PI CO2 Inj'!AC109</f>
        <v>0</v>
      </c>
      <c r="L109">
        <f>'CH4 prod P and PI CO2 Inj'!AE109+'CH4 prod P and PI CO2 Inj'!AF109</f>
        <v>0</v>
      </c>
      <c r="M109">
        <f>'CH4 prod P and PI CO2 Inj'!AH109+'CH4 prod P and PI CO2 Inj'!AI109</f>
        <v>0</v>
      </c>
      <c r="N109">
        <f>'CH4 prod P and PI CO2 Inj'!AK109+'CH4 prod P and PI CO2 Inj'!AL109</f>
        <v>0</v>
      </c>
      <c r="O109">
        <f>'CH4 prod P and PI CO2 Inj'!AN109+'CH4 prod P and PI CO2 Inj'!AO109</f>
        <v>0</v>
      </c>
      <c r="P109">
        <f>'CH4 prod P and PI CO2 Inj'!AQ109+'CH4 prod P and PI CO2 Inj'!AR109</f>
        <v>0</v>
      </c>
      <c r="Q109">
        <f>'CH4 prod P and PI CO2 Inj'!AT109+'CH4 prod P and PI CO2 Inj'!AU109</f>
        <v>0</v>
      </c>
      <c r="T109">
        <f>'CH4 prod P and PI CO2 Inj'!F109</f>
        <v>0</v>
      </c>
      <c r="U109">
        <f>'CH4 prod P and PI CO2 Inj'!I109</f>
        <v>0</v>
      </c>
      <c r="V109">
        <f>'CH4 prod P and PI CO2 Inj'!L109</f>
        <v>0</v>
      </c>
      <c r="W109">
        <f>'CH4 prod P and PI CO2 Inj'!O109</f>
        <v>0</v>
      </c>
      <c r="X109">
        <f>'CH4 prod P and PI CO2 Inj'!R109</f>
        <v>0</v>
      </c>
      <c r="Y109">
        <f>'CH4 prod P and PI CO2 Inj'!U109</f>
        <v>0</v>
      </c>
      <c r="Z109">
        <f>'CH4 prod P and PI CO2 Inj'!X109</f>
        <v>0</v>
      </c>
      <c r="AA109">
        <f>'CH4 prod P and PI CO2 Inj'!AA109</f>
        <v>0</v>
      </c>
      <c r="AB109">
        <f>'CH4 prod P and PI CO2 Inj'!AD109</f>
        <v>0</v>
      </c>
      <c r="AC109">
        <f>'CH4 prod P and PI CO2 Inj'!AG109</f>
        <v>0</v>
      </c>
      <c r="AD109">
        <f>'CH4 prod P and PI CO2 Inj'!AJ109</f>
        <v>0</v>
      </c>
      <c r="AE109">
        <f>'CH4 prod P and PI CO2 Inj'!AM109</f>
        <v>0</v>
      </c>
      <c r="AF109">
        <f>'CH4 prod P and PI CO2 Inj'!AP109</f>
        <v>0</v>
      </c>
      <c r="AG109">
        <f>'CH4 prod P and PI CO2 Inj'!AS109</f>
        <v>0</v>
      </c>
      <c r="AH109">
        <f>'CH4 prod P and PI CO2 Inj'!AV109</f>
        <v>0</v>
      </c>
    </row>
    <row r="110" spans="2:34" x14ac:dyDescent="0.45">
      <c r="B110">
        <v>106</v>
      </c>
      <c r="C110">
        <f>'CH4 prod P and PI CO2 Inj'!D110+'CH4 prod P and PI CO2 Inj'!E110</f>
        <v>0</v>
      </c>
      <c r="D110">
        <f>'CH4 prod P and PI CO2 Inj'!G110+'CH4 prod P and PI CO2 Inj'!H110</f>
        <v>0</v>
      </c>
      <c r="E110">
        <f>'CH4 prod P and PI CO2 Inj'!J110+'CH4 prod P and PI CO2 Inj'!K110</f>
        <v>0</v>
      </c>
      <c r="F110">
        <f>'CH4 prod P and PI CO2 Inj'!M110+'CH4 prod P and PI CO2 Inj'!N110</f>
        <v>0</v>
      </c>
      <c r="G110">
        <f>'CH4 prod P and PI CO2 Inj'!P110+'CH4 prod P and PI CO2 Inj'!Q110</f>
        <v>0</v>
      </c>
      <c r="H110">
        <f>'CH4 prod P and PI CO2 Inj'!S110+'CH4 prod P and PI CO2 Inj'!T110</f>
        <v>0</v>
      </c>
      <c r="I110">
        <f>'CH4 prod P and PI CO2 Inj'!V110+'CH4 prod P and PI CO2 Inj'!W110</f>
        <v>0</v>
      </c>
      <c r="J110">
        <f>'CH4 prod P and PI CO2 Inj'!Y110+'CH4 prod P and PI CO2 Inj'!Z110</f>
        <v>0</v>
      </c>
      <c r="K110">
        <f>'CH4 prod P and PI CO2 Inj'!AB110+'CH4 prod P and PI CO2 Inj'!AC110</f>
        <v>0</v>
      </c>
      <c r="L110">
        <f>'CH4 prod P and PI CO2 Inj'!AE110+'CH4 prod P and PI CO2 Inj'!AF110</f>
        <v>0</v>
      </c>
      <c r="M110">
        <f>'CH4 prod P and PI CO2 Inj'!AH110+'CH4 prod P and PI CO2 Inj'!AI110</f>
        <v>0</v>
      </c>
      <c r="N110">
        <f>'CH4 prod P and PI CO2 Inj'!AK110+'CH4 prod P and PI CO2 Inj'!AL110</f>
        <v>0</v>
      </c>
      <c r="O110">
        <f>'CH4 prod P and PI CO2 Inj'!AN110+'CH4 prod P and PI CO2 Inj'!AO110</f>
        <v>0</v>
      </c>
      <c r="P110">
        <f>'CH4 prod P and PI CO2 Inj'!AQ110+'CH4 prod P and PI CO2 Inj'!AR110</f>
        <v>0</v>
      </c>
      <c r="Q110">
        <f>'CH4 prod P and PI CO2 Inj'!AT110+'CH4 prod P and PI CO2 Inj'!AU110</f>
        <v>0</v>
      </c>
      <c r="T110">
        <f>'CH4 prod P and PI CO2 Inj'!F110</f>
        <v>0</v>
      </c>
      <c r="U110">
        <f>'CH4 prod P and PI CO2 Inj'!I110</f>
        <v>0</v>
      </c>
      <c r="V110">
        <f>'CH4 prod P and PI CO2 Inj'!L110</f>
        <v>0</v>
      </c>
      <c r="W110">
        <f>'CH4 prod P and PI CO2 Inj'!O110</f>
        <v>0</v>
      </c>
      <c r="X110">
        <f>'CH4 prod P and PI CO2 Inj'!R110</f>
        <v>0</v>
      </c>
      <c r="Y110">
        <f>'CH4 prod P and PI CO2 Inj'!U110</f>
        <v>0</v>
      </c>
      <c r="Z110">
        <f>'CH4 prod P and PI CO2 Inj'!X110</f>
        <v>0</v>
      </c>
      <c r="AA110">
        <f>'CH4 prod P and PI CO2 Inj'!AA110</f>
        <v>0</v>
      </c>
      <c r="AB110">
        <f>'CH4 prod P and PI CO2 Inj'!AD110</f>
        <v>0</v>
      </c>
      <c r="AC110">
        <f>'CH4 prod P and PI CO2 Inj'!AG110</f>
        <v>0</v>
      </c>
      <c r="AD110">
        <f>'CH4 prod P and PI CO2 Inj'!AJ110</f>
        <v>0</v>
      </c>
      <c r="AE110">
        <f>'CH4 prod P and PI CO2 Inj'!AM110</f>
        <v>0</v>
      </c>
      <c r="AF110">
        <f>'CH4 prod P and PI CO2 Inj'!AP110</f>
        <v>0</v>
      </c>
      <c r="AG110">
        <f>'CH4 prod P and PI CO2 Inj'!AS110</f>
        <v>0</v>
      </c>
      <c r="AH110">
        <f>'CH4 prod P and PI CO2 Inj'!AV110</f>
        <v>0</v>
      </c>
    </row>
    <row r="111" spans="2:34" x14ac:dyDescent="0.45">
      <c r="B111">
        <v>107</v>
      </c>
      <c r="C111">
        <f>'CH4 prod P and PI CO2 Inj'!D111+'CH4 prod P and PI CO2 Inj'!E111</f>
        <v>0</v>
      </c>
      <c r="D111">
        <f>'CH4 prod P and PI CO2 Inj'!G111+'CH4 prod P and PI CO2 Inj'!H111</f>
        <v>0</v>
      </c>
      <c r="E111">
        <f>'CH4 prod P and PI CO2 Inj'!J111+'CH4 prod P and PI CO2 Inj'!K111</f>
        <v>0</v>
      </c>
      <c r="F111">
        <f>'CH4 prod P and PI CO2 Inj'!M111+'CH4 prod P and PI CO2 Inj'!N111</f>
        <v>0</v>
      </c>
      <c r="G111">
        <f>'CH4 prod P and PI CO2 Inj'!P111+'CH4 prod P and PI CO2 Inj'!Q111</f>
        <v>0</v>
      </c>
      <c r="H111">
        <f>'CH4 prod P and PI CO2 Inj'!S111+'CH4 prod P and PI CO2 Inj'!T111</f>
        <v>0</v>
      </c>
      <c r="I111">
        <f>'CH4 prod P and PI CO2 Inj'!V111+'CH4 prod P and PI CO2 Inj'!W111</f>
        <v>0</v>
      </c>
      <c r="J111">
        <f>'CH4 prod P and PI CO2 Inj'!Y111+'CH4 prod P and PI CO2 Inj'!Z111</f>
        <v>0</v>
      </c>
      <c r="K111">
        <f>'CH4 prod P and PI CO2 Inj'!AB111+'CH4 prod P and PI CO2 Inj'!AC111</f>
        <v>0</v>
      </c>
      <c r="L111">
        <f>'CH4 prod P and PI CO2 Inj'!AE111+'CH4 prod P and PI CO2 Inj'!AF111</f>
        <v>0</v>
      </c>
      <c r="M111">
        <f>'CH4 prod P and PI CO2 Inj'!AH111+'CH4 prod P and PI CO2 Inj'!AI111</f>
        <v>0</v>
      </c>
      <c r="N111">
        <f>'CH4 prod P and PI CO2 Inj'!AK111+'CH4 prod P and PI CO2 Inj'!AL111</f>
        <v>0</v>
      </c>
      <c r="O111">
        <f>'CH4 prod P and PI CO2 Inj'!AN111+'CH4 prod P and PI CO2 Inj'!AO111</f>
        <v>0</v>
      </c>
      <c r="P111">
        <f>'CH4 prod P and PI CO2 Inj'!AQ111+'CH4 prod P and PI CO2 Inj'!AR111</f>
        <v>0</v>
      </c>
      <c r="Q111">
        <f>'CH4 prod P and PI CO2 Inj'!AT111+'CH4 prod P and PI CO2 Inj'!AU111</f>
        <v>0</v>
      </c>
      <c r="T111">
        <f>'CH4 prod P and PI CO2 Inj'!F111</f>
        <v>0</v>
      </c>
      <c r="U111">
        <f>'CH4 prod P and PI CO2 Inj'!I111</f>
        <v>0</v>
      </c>
      <c r="V111">
        <f>'CH4 prod P and PI CO2 Inj'!L111</f>
        <v>0</v>
      </c>
      <c r="W111">
        <f>'CH4 prod P and PI CO2 Inj'!O111</f>
        <v>0</v>
      </c>
      <c r="X111">
        <f>'CH4 prod P and PI CO2 Inj'!R111</f>
        <v>0</v>
      </c>
      <c r="Y111">
        <f>'CH4 prod P and PI CO2 Inj'!U111</f>
        <v>0</v>
      </c>
      <c r="Z111">
        <f>'CH4 prod P and PI CO2 Inj'!X111</f>
        <v>0</v>
      </c>
      <c r="AA111">
        <f>'CH4 prod P and PI CO2 Inj'!AA111</f>
        <v>0</v>
      </c>
      <c r="AB111">
        <f>'CH4 prod P and PI CO2 Inj'!AD111</f>
        <v>0</v>
      </c>
      <c r="AC111">
        <f>'CH4 prod P and PI CO2 Inj'!AG111</f>
        <v>0</v>
      </c>
      <c r="AD111">
        <f>'CH4 prod P and PI CO2 Inj'!AJ111</f>
        <v>0</v>
      </c>
      <c r="AE111">
        <f>'CH4 prod P and PI CO2 Inj'!AM111</f>
        <v>0</v>
      </c>
      <c r="AF111">
        <f>'CH4 prod P and PI CO2 Inj'!AP111</f>
        <v>0</v>
      </c>
      <c r="AG111">
        <f>'CH4 prod P and PI CO2 Inj'!AS111</f>
        <v>0</v>
      </c>
      <c r="AH111">
        <f>'CH4 prod P and PI CO2 Inj'!AV111</f>
        <v>0</v>
      </c>
    </row>
    <row r="112" spans="2:34" x14ac:dyDescent="0.45">
      <c r="B112">
        <v>108</v>
      </c>
      <c r="C112">
        <f>'CH4 prod P and PI CO2 Inj'!D112+'CH4 prod P and PI CO2 Inj'!E112</f>
        <v>0</v>
      </c>
      <c r="D112">
        <f>'CH4 prod P and PI CO2 Inj'!G112+'CH4 prod P and PI CO2 Inj'!H112</f>
        <v>0</v>
      </c>
      <c r="E112">
        <f>'CH4 prod P and PI CO2 Inj'!J112+'CH4 prod P and PI CO2 Inj'!K112</f>
        <v>0</v>
      </c>
      <c r="F112">
        <f>'CH4 prod P and PI CO2 Inj'!M112+'CH4 prod P and PI CO2 Inj'!N112</f>
        <v>0</v>
      </c>
      <c r="G112">
        <f>'CH4 prod P and PI CO2 Inj'!P112+'CH4 prod P and PI CO2 Inj'!Q112</f>
        <v>0</v>
      </c>
      <c r="H112">
        <f>'CH4 prod P and PI CO2 Inj'!S112+'CH4 prod P and PI CO2 Inj'!T112</f>
        <v>0</v>
      </c>
      <c r="I112">
        <f>'CH4 prod P and PI CO2 Inj'!V112+'CH4 prod P and PI CO2 Inj'!W112</f>
        <v>0</v>
      </c>
      <c r="J112">
        <f>'CH4 prod P and PI CO2 Inj'!Y112+'CH4 prod P and PI CO2 Inj'!Z112</f>
        <v>0</v>
      </c>
      <c r="K112">
        <f>'CH4 prod P and PI CO2 Inj'!AB112+'CH4 prod P and PI CO2 Inj'!AC112</f>
        <v>0</v>
      </c>
      <c r="L112">
        <f>'CH4 prod P and PI CO2 Inj'!AE112+'CH4 prod P and PI CO2 Inj'!AF112</f>
        <v>0</v>
      </c>
      <c r="M112">
        <f>'CH4 prod P and PI CO2 Inj'!AH112+'CH4 prod P and PI CO2 Inj'!AI112</f>
        <v>0</v>
      </c>
      <c r="N112">
        <f>'CH4 prod P and PI CO2 Inj'!AK112+'CH4 prod P and PI CO2 Inj'!AL112</f>
        <v>0</v>
      </c>
      <c r="O112">
        <f>'CH4 prod P and PI CO2 Inj'!AN112+'CH4 prod P and PI CO2 Inj'!AO112</f>
        <v>0</v>
      </c>
      <c r="P112">
        <f>'CH4 prod P and PI CO2 Inj'!AQ112+'CH4 prod P and PI CO2 Inj'!AR112</f>
        <v>0</v>
      </c>
      <c r="Q112">
        <f>'CH4 prod P and PI CO2 Inj'!AT112+'CH4 prod P and PI CO2 Inj'!AU112</f>
        <v>0</v>
      </c>
      <c r="T112">
        <f>'CH4 prod P and PI CO2 Inj'!F112</f>
        <v>0</v>
      </c>
      <c r="U112">
        <f>'CH4 prod P and PI CO2 Inj'!I112</f>
        <v>0</v>
      </c>
      <c r="V112">
        <f>'CH4 prod P and PI CO2 Inj'!L112</f>
        <v>0</v>
      </c>
      <c r="W112">
        <f>'CH4 prod P and PI CO2 Inj'!O112</f>
        <v>0</v>
      </c>
      <c r="X112">
        <f>'CH4 prod P and PI CO2 Inj'!R112</f>
        <v>0</v>
      </c>
      <c r="Y112">
        <f>'CH4 prod P and PI CO2 Inj'!U112</f>
        <v>0</v>
      </c>
      <c r="Z112">
        <f>'CH4 prod P and PI CO2 Inj'!X112</f>
        <v>0</v>
      </c>
      <c r="AA112">
        <f>'CH4 prod P and PI CO2 Inj'!AA112</f>
        <v>0</v>
      </c>
      <c r="AB112">
        <f>'CH4 prod P and PI CO2 Inj'!AD112</f>
        <v>0</v>
      </c>
      <c r="AC112">
        <f>'CH4 prod P and PI CO2 Inj'!AG112</f>
        <v>0</v>
      </c>
      <c r="AD112">
        <f>'CH4 prod P and PI CO2 Inj'!AJ112</f>
        <v>0</v>
      </c>
      <c r="AE112">
        <f>'CH4 prod P and PI CO2 Inj'!AM112</f>
        <v>0</v>
      </c>
      <c r="AF112">
        <f>'CH4 prod P and PI CO2 Inj'!AP112</f>
        <v>0</v>
      </c>
      <c r="AG112">
        <f>'CH4 prod P and PI CO2 Inj'!AS112</f>
        <v>0</v>
      </c>
      <c r="AH112">
        <f>'CH4 prod P and PI CO2 Inj'!AV112</f>
        <v>0</v>
      </c>
    </row>
    <row r="113" spans="2:34" x14ac:dyDescent="0.45">
      <c r="B113">
        <v>109</v>
      </c>
      <c r="C113">
        <f>'CH4 prod P and PI CO2 Inj'!D113+'CH4 prod P and PI CO2 Inj'!E113</f>
        <v>0</v>
      </c>
      <c r="D113">
        <f>'CH4 prod P and PI CO2 Inj'!G113+'CH4 prod P and PI CO2 Inj'!H113</f>
        <v>0</v>
      </c>
      <c r="E113">
        <f>'CH4 prod P and PI CO2 Inj'!J113+'CH4 prod P and PI CO2 Inj'!K113</f>
        <v>0</v>
      </c>
      <c r="F113">
        <f>'CH4 prod P and PI CO2 Inj'!M113+'CH4 prod P and PI CO2 Inj'!N113</f>
        <v>0</v>
      </c>
      <c r="G113">
        <f>'CH4 prod P and PI CO2 Inj'!P113+'CH4 prod P and PI CO2 Inj'!Q113</f>
        <v>0</v>
      </c>
      <c r="H113">
        <f>'CH4 prod P and PI CO2 Inj'!S113+'CH4 prod P and PI CO2 Inj'!T113</f>
        <v>0</v>
      </c>
      <c r="I113">
        <f>'CH4 prod P and PI CO2 Inj'!V113+'CH4 prod P and PI CO2 Inj'!W113</f>
        <v>0</v>
      </c>
      <c r="J113">
        <f>'CH4 prod P and PI CO2 Inj'!Y113+'CH4 prod P and PI CO2 Inj'!Z113</f>
        <v>0</v>
      </c>
      <c r="K113">
        <f>'CH4 prod P and PI CO2 Inj'!AB113+'CH4 prod P and PI CO2 Inj'!AC113</f>
        <v>0</v>
      </c>
      <c r="L113">
        <f>'CH4 prod P and PI CO2 Inj'!AE113+'CH4 prod P and PI CO2 Inj'!AF113</f>
        <v>0</v>
      </c>
      <c r="M113">
        <f>'CH4 prod P and PI CO2 Inj'!AH113+'CH4 prod P and PI CO2 Inj'!AI113</f>
        <v>0</v>
      </c>
      <c r="N113">
        <f>'CH4 prod P and PI CO2 Inj'!AK113+'CH4 prod P and PI CO2 Inj'!AL113</f>
        <v>0</v>
      </c>
      <c r="O113">
        <f>'CH4 prod P and PI CO2 Inj'!AN113+'CH4 prod P and PI CO2 Inj'!AO113</f>
        <v>0</v>
      </c>
      <c r="P113">
        <f>'CH4 prod P and PI CO2 Inj'!AQ113+'CH4 prod P and PI CO2 Inj'!AR113</f>
        <v>0</v>
      </c>
      <c r="Q113">
        <f>'CH4 prod P and PI CO2 Inj'!AT113+'CH4 prod P and PI CO2 Inj'!AU113</f>
        <v>0</v>
      </c>
      <c r="T113">
        <f>'CH4 prod P and PI CO2 Inj'!F113</f>
        <v>0</v>
      </c>
      <c r="U113">
        <f>'CH4 prod P and PI CO2 Inj'!I113</f>
        <v>0</v>
      </c>
      <c r="V113">
        <f>'CH4 prod P and PI CO2 Inj'!L113</f>
        <v>0</v>
      </c>
      <c r="W113">
        <f>'CH4 prod P and PI CO2 Inj'!O113</f>
        <v>0</v>
      </c>
      <c r="X113">
        <f>'CH4 prod P and PI CO2 Inj'!R113</f>
        <v>0</v>
      </c>
      <c r="Y113">
        <f>'CH4 prod P and PI CO2 Inj'!U113</f>
        <v>0</v>
      </c>
      <c r="Z113">
        <f>'CH4 prod P and PI CO2 Inj'!X113</f>
        <v>0</v>
      </c>
      <c r="AA113">
        <f>'CH4 prod P and PI CO2 Inj'!AA113</f>
        <v>0</v>
      </c>
      <c r="AB113">
        <f>'CH4 prod P and PI CO2 Inj'!AD113</f>
        <v>0</v>
      </c>
      <c r="AC113">
        <f>'CH4 prod P and PI CO2 Inj'!AG113</f>
        <v>0</v>
      </c>
      <c r="AD113">
        <f>'CH4 prod P and PI CO2 Inj'!AJ113</f>
        <v>0</v>
      </c>
      <c r="AE113">
        <f>'CH4 prod P and PI CO2 Inj'!AM113</f>
        <v>0</v>
      </c>
      <c r="AF113">
        <f>'CH4 prod P and PI CO2 Inj'!AP113</f>
        <v>0</v>
      </c>
      <c r="AG113">
        <f>'CH4 prod P and PI CO2 Inj'!AS113</f>
        <v>0</v>
      </c>
      <c r="AH113">
        <f>'CH4 prod P and PI CO2 Inj'!AV113</f>
        <v>0</v>
      </c>
    </row>
    <row r="114" spans="2:34" x14ac:dyDescent="0.45">
      <c r="B114">
        <v>110</v>
      </c>
      <c r="C114">
        <f>'CH4 prod P and PI CO2 Inj'!D114+'CH4 prod P and PI CO2 Inj'!E114</f>
        <v>0</v>
      </c>
      <c r="D114">
        <f>'CH4 prod P and PI CO2 Inj'!G114+'CH4 prod P and PI CO2 Inj'!H114</f>
        <v>0</v>
      </c>
      <c r="E114">
        <f>'CH4 prod P and PI CO2 Inj'!J114+'CH4 prod P and PI CO2 Inj'!K114</f>
        <v>0</v>
      </c>
      <c r="F114">
        <f>'CH4 prod P and PI CO2 Inj'!M114+'CH4 prod P and PI CO2 Inj'!N114</f>
        <v>0</v>
      </c>
      <c r="G114">
        <f>'CH4 prod P and PI CO2 Inj'!P114+'CH4 prod P and PI CO2 Inj'!Q114</f>
        <v>0</v>
      </c>
      <c r="H114">
        <f>'CH4 prod P and PI CO2 Inj'!S114+'CH4 prod P and PI CO2 Inj'!T114</f>
        <v>0</v>
      </c>
      <c r="I114">
        <f>'CH4 prod P and PI CO2 Inj'!V114+'CH4 prod P and PI CO2 Inj'!W114</f>
        <v>0</v>
      </c>
      <c r="J114">
        <f>'CH4 prod P and PI CO2 Inj'!Y114+'CH4 prod P and PI CO2 Inj'!Z114</f>
        <v>0</v>
      </c>
      <c r="K114">
        <f>'CH4 prod P and PI CO2 Inj'!AB114+'CH4 prod P and PI CO2 Inj'!AC114</f>
        <v>0</v>
      </c>
      <c r="L114">
        <f>'CH4 prod P and PI CO2 Inj'!AE114+'CH4 prod P and PI CO2 Inj'!AF114</f>
        <v>0</v>
      </c>
      <c r="M114">
        <f>'CH4 prod P and PI CO2 Inj'!AH114+'CH4 prod P and PI CO2 Inj'!AI114</f>
        <v>0</v>
      </c>
      <c r="N114">
        <f>'CH4 prod P and PI CO2 Inj'!AK114+'CH4 prod P and PI CO2 Inj'!AL114</f>
        <v>0</v>
      </c>
      <c r="O114">
        <f>'CH4 prod P and PI CO2 Inj'!AN114+'CH4 prod P and PI CO2 Inj'!AO114</f>
        <v>0</v>
      </c>
      <c r="P114">
        <f>'CH4 prod P and PI CO2 Inj'!AQ114+'CH4 prod P and PI CO2 Inj'!AR114</f>
        <v>0</v>
      </c>
      <c r="Q114">
        <f>'CH4 prod P and PI CO2 Inj'!AT114+'CH4 prod P and PI CO2 Inj'!AU114</f>
        <v>0</v>
      </c>
      <c r="T114">
        <f>'CH4 prod P and PI CO2 Inj'!F114</f>
        <v>0</v>
      </c>
      <c r="U114">
        <f>'CH4 prod P and PI CO2 Inj'!I114</f>
        <v>0</v>
      </c>
      <c r="V114">
        <f>'CH4 prod P and PI CO2 Inj'!L114</f>
        <v>0</v>
      </c>
      <c r="W114">
        <f>'CH4 prod P and PI CO2 Inj'!O114</f>
        <v>0</v>
      </c>
      <c r="X114">
        <f>'CH4 prod P and PI CO2 Inj'!R114</f>
        <v>0</v>
      </c>
      <c r="Y114">
        <f>'CH4 prod P and PI CO2 Inj'!U114</f>
        <v>0</v>
      </c>
      <c r="Z114">
        <f>'CH4 prod P and PI CO2 Inj'!X114</f>
        <v>0</v>
      </c>
      <c r="AA114">
        <f>'CH4 prod P and PI CO2 Inj'!AA114</f>
        <v>0</v>
      </c>
      <c r="AB114">
        <f>'CH4 prod P and PI CO2 Inj'!AD114</f>
        <v>0</v>
      </c>
      <c r="AC114">
        <f>'CH4 prod P and PI CO2 Inj'!AG114</f>
        <v>0</v>
      </c>
      <c r="AD114">
        <f>'CH4 prod P and PI CO2 Inj'!AJ114</f>
        <v>0</v>
      </c>
      <c r="AE114">
        <f>'CH4 prod P and PI CO2 Inj'!AM114</f>
        <v>0</v>
      </c>
      <c r="AF114">
        <f>'CH4 prod P and PI CO2 Inj'!AP114</f>
        <v>0</v>
      </c>
      <c r="AG114">
        <f>'CH4 prod P and PI CO2 Inj'!AS114</f>
        <v>0</v>
      </c>
      <c r="AH114">
        <f>'CH4 prod P and PI CO2 Inj'!AV114</f>
        <v>0</v>
      </c>
    </row>
    <row r="115" spans="2:34" x14ac:dyDescent="0.45">
      <c r="B115">
        <v>111</v>
      </c>
      <c r="C115">
        <f>'CH4 prod P and PI CO2 Inj'!D115+'CH4 prod P and PI CO2 Inj'!E115</f>
        <v>0</v>
      </c>
      <c r="D115">
        <f>'CH4 prod P and PI CO2 Inj'!G115+'CH4 prod P and PI CO2 Inj'!H115</f>
        <v>0</v>
      </c>
      <c r="E115">
        <f>'CH4 prod P and PI CO2 Inj'!J115+'CH4 prod P and PI CO2 Inj'!K115</f>
        <v>0</v>
      </c>
      <c r="F115">
        <f>'CH4 prod P and PI CO2 Inj'!M115+'CH4 prod P and PI CO2 Inj'!N115</f>
        <v>0</v>
      </c>
      <c r="G115">
        <f>'CH4 prod P and PI CO2 Inj'!P115+'CH4 prod P and PI CO2 Inj'!Q115</f>
        <v>0</v>
      </c>
      <c r="H115">
        <f>'CH4 prod P and PI CO2 Inj'!S115+'CH4 prod P and PI CO2 Inj'!T115</f>
        <v>0</v>
      </c>
      <c r="I115">
        <f>'CH4 prod P and PI CO2 Inj'!V115+'CH4 prod P and PI CO2 Inj'!W115</f>
        <v>0</v>
      </c>
      <c r="J115">
        <f>'CH4 prod P and PI CO2 Inj'!Y115+'CH4 prod P and PI CO2 Inj'!Z115</f>
        <v>0</v>
      </c>
      <c r="K115">
        <f>'CH4 prod P and PI CO2 Inj'!AB115+'CH4 prod P and PI CO2 Inj'!AC115</f>
        <v>0</v>
      </c>
      <c r="L115">
        <f>'CH4 prod P and PI CO2 Inj'!AE115+'CH4 prod P and PI CO2 Inj'!AF115</f>
        <v>0</v>
      </c>
      <c r="M115">
        <f>'CH4 prod P and PI CO2 Inj'!AH115+'CH4 prod P and PI CO2 Inj'!AI115</f>
        <v>0</v>
      </c>
      <c r="N115">
        <f>'CH4 prod P and PI CO2 Inj'!AK115+'CH4 prod P and PI CO2 Inj'!AL115</f>
        <v>0</v>
      </c>
      <c r="O115">
        <f>'CH4 prod P and PI CO2 Inj'!AN115+'CH4 prod P and PI CO2 Inj'!AO115</f>
        <v>0</v>
      </c>
      <c r="P115">
        <f>'CH4 prod P and PI CO2 Inj'!AQ115+'CH4 prod P and PI CO2 Inj'!AR115</f>
        <v>0</v>
      </c>
      <c r="Q115">
        <f>'CH4 prod P and PI CO2 Inj'!AT115+'CH4 prod P and PI CO2 Inj'!AU115</f>
        <v>0</v>
      </c>
      <c r="T115">
        <f>'CH4 prod P and PI CO2 Inj'!F115</f>
        <v>0</v>
      </c>
      <c r="U115">
        <f>'CH4 prod P and PI CO2 Inj'!I115</f>
        <v>0</v>
      </c>
      <c r="V115">
        <f>'CH4 prod P and PI CO2 Inj'!L115</f>
        <v>0</v>
      </c>
      <c r="W115">
        <f>'CH4 prod P and PI CO2 Inj'!O115</f>
        <v>0</v>
      </c>
      <c r="X115">
        <f>'CH4 prod P and PI CO2 Inj'!R115</f>
        <v>0</v>
      </c>
      <c r="Y115">
        <f>'CH4 prod P and PI CO2 Inj'!U115</f>
        <v>0</v>
      </c>
      <c r="Z115">
        <f>'CH4 prod P and PI CO2 Inj'!X115</f>
        <v>0</v>
      </c>
      <c r="AA115">
        <f>'CH4 prod P and PI CO2 Inj'!AA115</f>
        <v>0</v>
      </c>
      <c r="AB115">
        <f>'CH4 prod P and PI CO2 Inj'!AD115</f>
        <v>0</v>
      </c>
      <c r="AC115">
        <f>'CH4 prod P and PI CO2 Inj'!AG115</f>
        <v>0</v>
      </c>
      <c r="AD115">
        <f>'CH4 prod P and PI CO2 Inj'!AJ115</f>
        <v>0</v>
      </c>
      <c r="AE115">
        <f>'CH4 prod P and PI CO2 Inj'!AM115</f>
        <v>0</v>
      </c>
      <c r="AF115">
        <f>'CH4 prod P and PI CO2 Inj'!AP115</f>
        <v>0</v>
      </c>
      <c r="AG115">
        <f>'CH4 prod P and PI CO2 Inj'!AS115</f>
        <v>0</v>
      </c>
      <c r="AH115">
        <f>'CH4 prod P and PI CO2 Inj'!AV115</f>
        <v>0</v>
      </c>
    </row>
    <row r="116" spans="2:34" x14ac:dyDescent="0.45">
      <c r="B116">
        <v>112</v>
      </c>
      <c r="C116">
        <f>'CH4 prod P and PI CO2 Inj'!D116+'CH4 prod P and PI CO2 Inj'!E116</f>
        <v>0</v>
      </c>
      <c r="D116">
        <f>'CH4 prod P and PI CO2 Inj'!G116+'CH4 prod P and PI CO2 Inj'!H116</f>
        <v>0</v>
      </c>
      <c r="E116">
        <f>'CH4 prod P and PI CO2 Inj'!J116+'CH4 prod P and PI CO2 Inj'!K116</f>
        <v>0</v>
      </c>
      <c r="F116">
        <f>'CH4 prod P and PI CO2 Inj'!M116+'CH4 prod P and PI CO2 Inj'!N116</f>
        <v>0</v>
      </c>
      <c r="G116">
        <f>'CH4 prod P and PI CO2 Inj'!P116+'CH4 prod P and PI CO2 Inj'!Q116</f>
        <v>0</v>
      </c>
      <c r="H116">
        <f>'CH4 prod P and PI CO2 Inj'!S116+'CH4 prod P and PI CO2 Inj'!T116</f>
        <v>0</v>
      </c>
      <c r="I116">
        <f>'CH4 prod P and PI CO2 Inj'!V116+'CH4 prod P and PI CO2 Inj'!W116</f>
        <v>0</v>
      </c>
      <c r="J116">
        <f>'CH4 prod P and PI CO2 Inj'!Y116+'CH4 prod P and PI CO2 Inj'!Z116</f>
        <v>0</v>
      </c>
      <c r="K116">
        <f>'CH4 prod P and PI CO2 Inj'!AB116+'CH4 prod P and PI CO2 Inj'!AC116</f>
        <v>0</v>
      </c>
      <c r="L116">
        <f>'CH4 prod P and PI CO2 Inj'!AE116+'CH4 prod P and PI CO2 Inj'!AF116</f>
        <v>0</v>
      </c>
      <c r="M116">
        <f>'CH4 prod P and PI CO2 Inj'!AH116+'CH4 prod P and PI CO2 Inj'!AI116</f>
        <v>0</v>
      </c>
      <c r="N116">
        <f>'CH4 prod P and PI CO2 Inj'!AK116+'CH4 prod P and PI CO2 Inj'!AL116</f>
        <v>0</v>
      </c>
      <c r="O116">
        <f>'CH4 prod P and PI CO2 Inj'!AN116+'CH4 prod P and PI CO2 Inj'!AO116</f>
        <v>0</v>
      </c>
      <c r="P116">
        <f>'CH4 prod P and PI CO2 Inj'!AQ116+'CH4 prod P and PI CO2 Inj'!AR116</f>
        <v>0</v>
      </c>
      <c r="Q116">
        <f>'CH4 prod P and PI CO2 Inj'!AT116+'CH4 prod P and PI CO2 Inj'!AU116</f>
        <v>0</v>
      </c>
      <c r="T116">
        <f>'CH4 prod P and PI CO2 Inj'!F116</f>
        <v>0</v>
      </c>
      <c r="U116">
        <f>'CH4 prod P and PI CO2 Inj'!I116</f>
        <v>0</v>
      </c>
      <c r="V116">
        <f>'CH4 prod P and PI CO2 Inj'!L116</f>
        <v>0</v>
      </c>
      <c r="W116">
        <f>'CH4 prod P and PI CO2 Inj'!O116</f>
        <v>0</v>
      </c>
      <c r="X116">
        <f>'CH4 prod P and PI CO2 Inj'!R116</f>
        <v>0</v>
      </c>
      <c r="Y116">
        <f>'CH4 prod P and PI CO2 Inj'!U116</f>
        <v>0</v>
      </c>
      <c r="Z116">
        <f>'CH4 prod P and PI CO2 Inj'!X116</f>
        <v>0</v>
      </c>
      <c r="AA116">
        <f>'CH4 prod P and PI CO2 Inj'!AA116</f>
        <v>0</v>
      </c>
      <c r="AB116">
        <f>'CH4 prod P and PI CO2 Inj'!AD116</f>
        <v>0</v>
      </c>
      <c r="AC116">
        <f>'CH4 prod P and PI CO2 Inj'!AG116</f>
        <v>0</v>
      </c>
      <c r="AD116">
        <f>'CH4 prod P and PI CO2 Inj'!AJ116</f>
        <v>0</v>
      </c>
      <c r="AE116">
        <f>'CH4 prod P and PI CO2 Inj'!AM116</f>
        <v>0</v>
      </c>
      <c r="AF116">
        <f>'CH4 prod P and PI CO2 Inj'!AP116</f>
        <v>0</v>
      </c>
      <c r="AG116">
        <f>'CH4 prod P and PI CO2 Inj'!AS116</f>
        <v>0</v>
      </c>
      <c r="AH116">
        <f>'CH4 prod P and PI CO2 Inj'!AV116</f>
        <v>0</v>
      </c>
    </row>
    <row r="117" spans="2:34" x14ac:dyDescent="0.45">
      <c r="B117">
        <v>113</v>
      </c>
      <c r="C117">
        <f>'CH4 prod P and PI CO2 Inj'!D117+'CH4 prod P and PI CO2 Inj'!E117</f>
        <v>0</v>
      </c>
      <c r="D117">
        <f>'CH4 prod P and PI CO2 Inj'!G117+'CH4 prod P and PI CO2 Inj'!H117</f>
        <v>0</v>
      </c>
      <c r="E117">
        <f>'CH4 prod P and PI CO2 Inj'!J117+'CH4 prod P and PI CO2 Inj'!K117</f>
        <v>0</v>
      </c>
      <c r="F117">
        <f>'CH4 prod P and PI CO2 Inj'!M117+'CH4 prod P and PI CO2 Inj'!N117</f>
        <v>0</v>
      </c>
      <c r="G117">
        <f>'CH4 prod P and PI CO2 Inj'!P117+'CH4 prod P and PI CO2 Inj'!Q117</f>
        <v>0</v>
      </c>
      <c r="H117">
        <f>'CH4 prod P and PI CO2 Inj'!S117+'CH4 prod P and PI CO2 Inj'!T117</f>
        <v>0</v>
      </c>
      <c r="I117">
        <f>'CH4 prod P and PI CO2 Inj'!V117+'CH4 prod P and PI CO2 Inj'!W117</f>
        <v>0</v>
      </c>
      <c r="J117">
        <f>'CH4 prod P and PI CO2 Inj'!Y117+'CH4 prod P and PI CO2 Inj'!Z117</f>
        <v>0</v>
      </c>
      <c r="K117">
        <f>'CH4 prod P and PI CO2 Inj'!AB117+'CH4 prod P and PI CO2 Inj'!AC117</f>
        <v>0</v>
      </c>
      <c r="L117">
        <f>'CH4 prod P and PI CO2 Inj'!AE117+'CH4 prod P and PI CO2 Inj'!AF117</f>
        <v>0</v>
      </c>
      <c r="M117">
        <f>'CH4 prod P and PI CO2 Inj'!AH117+'CH4 prod P and PI CO2 Inj'!AI117</f>
        <v>0</v>
      </c>
      <c r="N117">
        <f>'CH4 prod P and PI CO2 Inj'!AK117+'CH4 prod P and PI CO2 Inj'!AL117</f>
        <v>0</v>
      </c>
      <c r="O117">
        <f>'CH4 prod P and PI CO2 Inj'!AN117+'CH4 prod P and PI CO2 Inj'!AO117</f>
        <v>0</v>
      </c>
      <c r="P117">
        <f>'CH4 prod P and PI CO2 Inj'!AQ117+'CH4 prod P and PI CO2 Inj'!AR117</f>
        <v>0</v>
      </c>
      <c r="Q117">
        <f>'CH4 prod P and PI CO2 Inj'!AT117+'CH4 prod P and PI CO2 Inj'!AU117</f>
        <v>0</v>
      </c>
      <c r="T117">
        <f>'CH4 prod P and PI CO2 Inj'!F117</f>
        <v>0</v>
      </c>
      <c r="U117">
        <f>'CH4 prod P and PI CO2 Inj'!I117</f>
        <v>0</v>
      </c>
      <c r="V117">
        <f>'CH4 prod P and PI CO2 Inj'!L117</f>
        <v>0</v>
      </c>
      <c r="W117">
        <f>'CH4 prod P and PI CO2 Inj'!O117</f>
        <v>0</v>
      </c>
      <c r="X117">
        <f>'CH4 prod P and PI CO2 Inj'!R117</f>
        <v>0</v>
      </c>
      <c r="Y117">
        <f>'CH4 prod P and PI CO2 Inj'!U117</f>
        <v>0</v>
      </c>
      <c r="Z117">
        <f>'CH4 prod P and PI CO2 Inj'!X117</f>
        <v>0</v>
      </c>
      <c r="AA117">
        <f>'CH4 prod P and PI CO2 Inj'!AA117</f>
        <v>0</v>
      </c>
      <c r="AB117">
        <f>'CH4 prod P and PI CO2 Inj'!AD117</f>
        <v>0</v>
      </c>
      <c r="AC117">
        <f>'CH4 prod P and PI CO2 Inj'!AG117</f>
        <v>0</v>
      </c>
      <c r="AD117">
        <f>'CH4 prod P and PI CO2 Inj'!AJ117</f>
        <v>0</v>
      </c>
      <c r="AE117">
        <f>'CH4 prod P and PI CO2 Inj'!AM117</f>
        <v>0</v>
      </c>
      <c r="AF117">
        <f>'CH4 prod P and PI CO2 Inj'!AP117</f>
        <v>0</v>
      </c>
      <c r="AG117">
        <f>'CH4 prod P and PI CO2 Inj'!AS117</f>
        <v>0</v>
      </c>
      <c r="AH117">
        <f>'CH4 prod P and PI CO2 Inj'!AV117</f>
        <v>0</v>
      </c>
    </row>
    <row r="118" spans="2:34" x14ac:dyDescent="0.45">
      <c r="B118">
        <v>114</v>
      </c>
      <c r="C118">
        <f>'CH4 prod P and PI CO2 Inj'!D118+'CH4 prod P and PI CO2 Inj'!E118</f>
        <v>0</v>
      </c>
      <c r="D118">
        <f>'CH4 prod P and PI CO2 Inj'!G118+'CH4 prod P and PI CO2 Inj'!H118</f>
        <v>0</v>
      </c>
      <c r="E118">
        <f>'CH4 prod P and PI CO2 Inj'!J118+'CH4 prod P and PI CO2 Inj'!K118</f>
        <v>0</v>
      </c>
      <c r="F118">
        <f>'CH4 prod P and PI CO2 Inj'!M118+'CH4 prod P and PI CO2 Inj'!N118</f>
        <v>0</v>
      </c>
      <c r="G118">
        <f>'CH4 prod P and PI CO2 Inj'!P118+'CH4 prod P and PI CO2 Inj'!Q118</f>
        <v>0</v>
      </c>
      <c r="H118">
        <f>'CH4 prod P and PI CO2 Inj'!S118+'CH4 prod P and PI CO2 Inj'!T118</f>
        <v>0</v>
      </c>
      <c r="I118">
        <f>'CH4 prod P and PI CO2 Inj'!V118+'CH4 prod P and PI CO2 Inj'!W118</f>
        <v>0</v>
      </c>
      <c r="J118">
        <f>'CH4 prod P and PI CO2 Inj'!Y118+'CH4 prod P and PI CO2 Inj'!Z118</f>
        <v>0</v>
      </c>
      <c r="K118">
        <f>'CH4 prod P and PI CO2 Inj'!AB118+'CH4 prod P and PI CO2 Inj'!AC118</f>
        <v>0</v>
      </c>
      <c r="L118">
        <f>'CH4 prod P and PI CO2 Inj'!AE118+'CH4 prod P and PI CO2 Inj'!AF118</f>
        <v>0</v>
      </c>
      <c r="M118">
        <f>'CH4 prod P and PI CO2 Inj'!AH118+'CH4 prod P and PI CO2 Inj'!AI118</f>
        <v>0</v>
      </c>
      <c r="N118">
        <f>'CH4 prod P and PI CO2 Inj'!AK118+'CH4 prod P and PI CO2 Inj'!AL118</f>
        <v>0</v>
      </c>
      <c r="O118">
        <f>'CH4 prod P and PI CO2 Inj'!AN118+'CH4 prod P and PI CO2 Inj'!AO118</f>
        <v>0</v>
      </c>
      <c r="P118">
        <f>'CH4 prod P and PI CO2 Inj'!AQ118+'CH4 prod P and PI CO2 Inj'!AR118</f>
        <v>0</v>
      </c>
      <c r="Q118">
        <f>'CH4 prod P and PI CO2 Inj'!AT118+'CH4 prod P and PI CO2 Inj'!AU118</f>
        <v>0</v>
      </c>
      <c r="T118">
        <f>'CH4 prod P and PI CO2 Inj'!F118</f>
        <v>0</v>
      </c>
      <c r="U118">
        <f>'CH4 prod P and PI CO2 Inj'!I118</f>
        <v>0</v>
      </c>
      <c r="V118">
        <f>'CH4 prod P and PI CO2 Inj'!L118</f>
        <v>0</v>
      </c>
      <c r="W118">
        <f>'CH4 prod P and PI CO2 Inj'!O118</f>
        <v>0</v>
      </c>
      <c r="X118">
        <f>'CH4 prod P and PI CO2 Inj'!R118</f>
        <v>0</v>
      </c>
      <c r="Y118">
        <f>'CH4 prod P and PI CO2 Inj'!U118</f>
        <v>0</v>
      </c>
      <c r="Z118">
        <f>'CH4 prod P and PI CO2 Inj'!X118</f>
        <v>0</v>
      </c>
      <c r="AA118">
        <f>'CH4 prod P and PI CO2 Inj'!AA118</f>
        <v>0</v>
      </c>
      <c r="AB118">
        <f>'CH4 prod P and PI CO2 Inj'!AD118</f>
        <v>0</v>
      </c>
      <c r="AC118">
        <f>'CH4 prod P and PI CO2 Inj'!AG118</f>
        <v>0</v>
      </c>
      <c r="AD118">
        <f>'CH4 prod P and PI CO2 Inj'!AJ118</f>
        <v>0</v>
      </c>
      <c r="AE118">
        <f>'CH4 prod P and PI CO2 Inj'!AM118</f>
        <v>0</v>
      </c>
      <c r="AF118">
        <f>'CH4 prod P and PI CO2 Inj'!AP118</f>
        <v>0</v>
      </c>
      <c r="AG118">
        <f>'CH4 prod P and PI CO2 Inj'!AS118</f>
        <v>0</v>
      </c>
      <c r="AH118">
        <f>'CH4 prod P and PI CO2 Inj'!AV118</f>
        <v>0</v>
      </c>
    </row>
    <row r="119" spans="2:34" x14ac:dyDescent="0.45">
      <c r="B119">
        <v>115</v>
      </c>
      <c r="C119">
        <f>'CH4 prod P and PI CO2 Inj'!D119+'CH4 prod P and PI CO2 Inj'!E119</f>
        <v>0</v>
      </c>
      <c r="D119">
        <f>'CH4 prod P and PI CO2 Inj'!G119+'CH4 prod P and PI CO2 Inj'!H119</f>
        <v>0</v>
      </c>
      <c r="E119">
        <f>'CH4 prod P and PI CO2 Inj'!J119+'CH4 prod P and PI CO2 Inj'!K119</f>
        <v>0</v>
      </c>
      <c r="F119">
        <f>'CH4 prod P and PI CO2 Inj'!M119+'CH4 prod P and PI CO2 Inj'!N119</f>
        <v>0</v>
      </c>
      <c r="G119">
        <f>'CH4 prod P and PI CO2 Inj'!P119+'CH4 prod P and PI CO2 Inj'!Q119</f>
        <v>0</v>
      </c>
      <c r="H119">
        <f>'CH4 prod P and PI CO2 Inj'!S119+'CH4 prod P and PI CO2 Inj'!T119</f>
        <v>0</v>
      </c>
      <c r="I119">
        <f>'CH4 prod P and PI CO2 Inj'!V119+'CH4 prod P and PI CO2 Inj'!W119</f>
        <v>0</v>
      </c>
      <c r="J119">
        <f>'CH4 prod P and PI CO2 Inj'!Y119+'CH4 prod P and PI CO2 Inj'!Z119</f>
        <v>0</v>
      </c>
      <c r="K119">
        <f>'CH4 prod P and PI CO2 Inj'!AB119+'CH4 prod P and PI CO2 Inj'!AC119</f>
        <v>0</v>
      </c>
      <c r="L119">
        <f>'CH4 prod P and PI CO2 Inj'!AE119+'CH4 prod P and PI CO2 Inj'!AF119</f>
        <v>0</v>
      </c>
      <c r="M119">
        <f>'CH4 prod P and PI CO2 Inj'!AH119+'CH4 prod P and PI CO2 Inj'!AI119</f>
        <v>0</v>
      </c>
      <c r="N119">
        <f>'CH4 prod P and PI CO2 Inj'!AK119+'CH4 prod P and PI CO2 Inj'!AL119</f>
        <v>0</v>
      </c>
      <c r="O119">
        <f>'CH4 prod P and PI CO2 Inj'!AN119+'CH4 prod P and PI CO2 Inj'!AO119</f>
        <v>0</v>
      </c>
      <c r="P119">
        <f>'CH4 prod P and PI CO2 Inj'!AQ119+'CH4 prod P and PI CO2 Inj'!AR119</f>
        <v>0</v>
      </c>
      <c r="Q119">
        <f>'CH4 prod P and PI CO2 Inj'!AT119+'CH4 prod P and PI CO2 Inj'!AU119</f>
        <v>0</v>
      </c>
      <c r="T119">
        <f>'CH4 prod P and PI CO2 Inj'!F119</f>
        <v>0</v>
      </c>
      <c r="U119">
        <f>'CH4 prod P and PI CO2 Inj'!I119</f>
        <v>0</v>
      </c>
      <c r="V119">
        <f>'CH4 prod P and PI CO2 Inj'!L119</f>
        <v>0</v>
      </c>
      <c r="W119">
        <f>'CH4 prod P and PI CO2 Inj'!O119</f>
        <v>0</v>
      </c>
      <c r="X119">
        <f>'CH4 prod P and PI CO2 Inj'!R119</f>
        <v>0</v>
      </c>
      <c r="Y119">
        <f>'CH4 prod P and PI CO2 Inj'!U119</f>
        <v>0</v>
      </c>
      <c r="Z119">
        <f>'CH4 prod P and PI CO2 Inj'!X119</f>
        <v>0</v>
      </c>
      <c r="AA119">
        <f>'CH4 prod P and PI CO2 Inj'!AA119</f>
        <v>0</v>
      </c>
      <c r="AB119">
        <f>'CH4 prod P and PI CO2 Inj'!AD119</f>
        <v>0</v>
      </c>
      <c r="AC119">
        <f>'CH4 prod P and PI CO2 Inj'!AG119</f>
        <v>0</v>
      </c>
      <c r="AD119">
        <f>'CH4 prod P and PI CO2 Inj'!AJ119</f>
        <v>0</v>
      </c>
      <c r="AE119">
        <f>'CH4 prod P and PI CO2 Inj'!AM119</f>
        <v>0</v>
      </c>
      <c r="AF119">
        <f>'CH4 prod P and PI CO2 Inj'!AP119</f>
        <v>0</v>
      </c>
      <c r="AG119">
        <f>'CH4 prod P and PI CO2 Inj'!AS119</f>
        <v>0</v>
      </c>
      <c r="AH119">
        <f>'CH4 prod P and PI CO2 Inj'!AV119</f>
        <v>0</v>
      </c>
    </row>
    <row r="120" spans="2:34" x14ac:dyDescent="0.45">
      <c r="B120">
        <v>116</v>
      </c>
      <c r="C120">
        <f>'CH4 prod P and PI CO2 Inj'!D120+'CH4 prod P and PI CO2 Inj'!E120</f>
        <v>0</v>
      </c>
      <c r="D120">
        <f>'CH4 prod P and PI CO2 Inj'!G120+'CH4 prod P and PI CO2 Inj'!H120</f>
        <v>0</v>
      </c>
      <c r="E120">
        <f>'CH4 prod P and PI CO2 Inj'!J120+'CH4 prod P and PI CO2 Inj'!K120</f>
        <v>0</v>
      </c>
      <c r="F120">
        <f>'CH4 prod P and PI CO2 Inj'!M120+'CH4 prod P and PI CO2 Inj'!N120</f>
        <v>0</v>
      </c>
      <c r="G120">
        <f>'CH4 prod P and PI CO2 Inj'!P120+'CH4 prod P and PI CO2 Inj'!Q120</f>
        <v>0</v>
      </c>
      <c r="H120">
        <f>'CH4 prod P and PI CO2 Inj'!S120+'CH4 prod P and PI CO2 Inj'!T120</f>
        <v>0</v>
      </c>
      <c r="I120">
        <f>'CH4 prod P and PI CO2 Inj'!V120+'CH4 prod P and PI CO2 Inj'!W120</f>
        <v>0</v>
      </c>
      <c r="J120">
        <f>'CH4 prod P and PI CO2 Inj'!Y120+'CH4 prod P and PI CO2 Inj'!Z120</f>
        <v>0</v>
      </c>
      <c r="K120">
        <f>'CH4 prod P and PI CO2 Inj'!AB120+'CH4 prod P and PI CO2 Inj'!AC120</f>
        <v>0</v>
      </c>
      <c r="L120">
        <f>'CH4 prod P and PI CO2 Inj'!AE120+'CH4 prod P and PI CO2 Inj'!AF120</f>
        <v>0</v>
      </c>
      <c r="M120">
        <f>'CH4 prod P and PI CO2 Inj'!AH120+'CH4 prod P and PI CO2 Inj'!AI120</f>
        <v>0</v>
      </c>
      <c r="N120">
        <f>'CH4 prod P and PI CO2 Inj'!AK120+'CH4 prod P and PI CO2 Inj'!AL120</f>
        <v>0</v>
      </c>
      <c r="O120">
        <f>'CH4 prod P and PI CO2 Inj'!AN120+'CH4 prod P and PI CO2 Inj'!AO120</f>
        <v>0</v>
      </c>
      <c r="P120">
        <f>'CH4 prod P and PI CO2 Inj'!AQ120+'CH4 prod P and PI CO2 Inj'!AR120</f>
        <v>0</v>
      </c>
      <c r="Q120">
        <f>'CH4 prod P and PI CO2 Inj'!AT120+'CH4 prod P and PI CO2 Inj'!AU120</f>
        <v>0</v>
      </c>
      <c r="T120">
        <f>'CH4 prod P and PI CO2 Inj'!F120</f>
        <v>0</v>
      </c>
      <c r="U120">
        <f>'CH4 prod P and PI CO2 Inj'!I120</f>
        <v>0</v>
      </c>
      <c r="V120">
        <f>'CH4 prod P and PI CO2 Inj'!L120</f>
        <v>0</v>
      </c>
      <c r="W120">
        <f>'CH4 prod P and PI CO2 Inj'!O120</f>
        <v>0</v>
      </c>
      <c r="X120">
        <f>'CH4 prod P and PI CO2 Inj'!R120</f>
        <v>0</v>
      </c>
      <c r="Y120">
        <f>'CH4 prod P and PI CO2 Inj'!U120</f>
        <v>0</v>
      </c>
      <c r="Z120">
        <f>'CH4 prod P and PI CO2 Inj'!X120</f>
        <v>0</v>
      </c>
      <c r="AA120">
        <f>'CH4 prod P and PI CO2 Inj'!AA120</f>
        <v>0</v>
      </c>
      <c r="AB120">
        <f>'CH4 prod P and PI CO2 Inj'!AD120</f>
        <v>0</v>
      </c>
      <c r="AC120">
        <f>'CH4 prod P and PI CO2 Inj'!AG120</f>
        <v>0</v>
      </c>
      <c r="AD120">
        <f>'CH4 prod P and PI CO2 Inj'!AJ120</f>
        <v>0</v>
      </c>
      <c r="AE120">
        <f>'CH4 prod P and PI CO2 Inj'!AM120</f>
        <v>0</v>
      </c>
      <c r="AF120">
        <f>'CH4 prod P and PI CO2 Inj'!AP120</f>
        <v>0</v>
      </c>
      <c r="AG120">
        <f>'CH4 prod P and PI CO2 Inj'!AS120</f>
        <v>0</v>
      </c>
      <c r="AH120">
        <f>'CH4 prod P and PI CO2 Inj'!AV120</f>
        <v>0</v>
      </c>
    </row>
    <row r="121" spans="2:34" x14ac:dyDescent="0.45">
      <c r="B121">
        <v>117</v>
      </c>
      <c r="C121">
        <f>'CH4 prod P and PI CO2 Inj'!D121+'CH4 prod P and PI CO2 Inj'!E121</f>
        <v>0</v>
      </c>
      <c r="D121">
        <f>'CH4 prod P and PI CO2 Inj'!G121+'CH4 prod P and PI CO2 Inj'!H121</f>
        <v>0</v>
      </c>
      <c r="E121">
        <f>'CH4 prod P and PI CO2 Inj'!J121+'CH4 prod P and PI CO2 Inj'!K121</f>
        <v>0</v>
      </c>
      <c r="F121">
        <f>'CH4 prod P and PI CO2 Inj'!M121+'CH4 prod P and PI CO2 Inj'!N121</f>
        <v>0</v>
      </c>
      <c r="G121">
        <f>'CH4 prod P and PI CO2 Inj'!P121+'CH4 prod P and PI CO2 Inj'!Q121</f>
        <v>0</v>
      </c>
      <c r="H121">
        <f>'CH4 prod P and PI CO2 Inj'!S121+'CH4 prod P and PI CO2 Inj'!T121</f>
        <v>0</v>
      </c>
      <c r="I121">
        <f>'CH4 prod P and PI CO2 Inj'!V121+'CH4 prod P and PI CO2 Inj'!W121</f>
        <v>0</v>
      </c>
      <c r="J121">
        <f>'CH4 prod P and PI CO2 Inj'!Y121+'CH4 prod P and PI CO2 Inj'!Z121</f>
        <v>0</v>
      </c>
      <c r="K121">
        <f>'CH4 prod P and PI CO2 Inj'!AB121+'CH4 prod P and PI CO2 Inj'!AC121</f>
        <v>0</v>
      </c>
      <c r="L121">
        <f>'CH4 prod P and PI CO2 Inj'!AE121+'CH4 prod P and PI CO2 Inj'!AF121</f>
        <v>0</v>
      </c>
      <c r="M121">
        <f>'CH4 prod P and PI CO2 Inj'!AH121+'CH4 prod P and PI CO2 Inj'!AI121</f>
        <v>0</v>
      </c>
      <c r="N121">
        <f>'CH4 prod P and PI CO2 Inj'!AK121+'CH4 prod P and PI CO2 Inj'!AL121</f>
        <v>0</v>
      </c>
      <c r="O121">
        <f>'CH4 prod P and PI CO2 Inj'!AN121+'CH4 prod P and PI CO2 Inj'!AO121</f>
        <v>0</v>
      </c>
      <c r="P121">
        <f>'CH4 prod P and PI CO2 Inj'!AQ121+'CH4 prod P and PI CO2 Inj'!AR121</f>
        <v>0</v>
      </c>
      <c r="Q121">
        <f>'CH4 prod P and PI CO2 Inj'!AT121+'CH4 prod P and PI CO2 Inj'!AU121</f>
        <v>0</v>
      </c>
      <c r="T121">
        <f>'CH4 prod P and PI CO2 Inj'!F121</f>
        <v>0</v>
      </c>
      <c r="U121">
        <f>'CH4 prod P and PI CO2 Inj'!I121</f>
        <v>0</v>
      </c>
      <c r="V121">
        <f>'CH4 prod P and PI CO2 Inj'!L121</f>
        <v>0</v>
      </c>
      <c r="W121">
        <f>'CH4 prod P and PI CO2 Inj'!O121</f>
        <v>0</v>
      </c>
      <c r="X121">
        <f>'CH4 prod P and PI CO2 Inj'!R121</f>
        <v>0</v>
      </c>
      <c r="Y121">
        <f>'CH4 prod P and PI CO2 Inj'!U121</f>
        <v>0</v>
      </c>
      <c r="Z121">
        <f>'CH4 prod P and PI CO2 Inj'!X121</f>
        <v>0</v>
      </c>
      <c r="AA121">
        <f>'CH4 prod P and PI CO2 Inj'!AA121</f>
        <v>0</v>
      </c>
      <c r="AB121">
        <f>'CH4 prod P and PI CO2 Inj'!AD121</f>
        <v>0</v>
      </c>
      <c r="AC121">
        <f>'CH4 prod P and PI CO2 Inj'!AG121</f>
        <v>0</v>
      </c>
      <c r="AD121">
        <f>'CH4 prod P and PI CO2 Inj'!AJ121</f>
        <v>0</v>
      </c>
      <c r="AE121">
        <f>'CH4 prod P and PI CO2 Inj'!AM121</f>
        <v>0</v>
      </c>
      <c r="AF121">
        <f>'CH4 prod P and PI CO2 Inj'!AP121</f>
        <v>0</v>
      </c>
      <c r="AG121">
        <f>'CH4 prod P and PI CO2 Inj'!AS121</f>
        <v>0</v>
      </c>
      <c r="AH121">
        <f>'CH4 prod P and PI CO2 Inj'!AV121</f>
        <v>0</v>
      </c>
    </row>
    <row r="122" spans="2:34" x14ac:dyDescent="0.45">
      <c r="B122">
        <v>118</v>
      </c>
      <c r="C122">
        <f>'CH4 prod P and PI CO2 Inj'!D122+'CH4 prod P and PI CO2 Inj'!E122</f>
        <v>0</v>
      </c>
      <c r="D122">
        <f>'CH4 prod P and PI CO2 Inj'!G122+'CH4 prod P and PI CO2 Inj'!H122</f>
        <v>0</v>
      </c>
      <c r="E122">
        <f>'CH4 prod P and PI CO2 Inj'!J122+'CH4 prod P and PI CO2 Inj'!K122</f>
        <v>0</v>
      </c>
      <c r="F122">
        <f>'CH4 prod P and PI CO2 Inj'!M122+'CH4 prod P and PI CO2 Inj'!N122</f>
        <v>0</v>
      </c>
      <c r="G122">
        <f>'CH4 prod P and PI CO2 Inj'!P122+'CH4 prod P and PI CO2 Inj'!Q122</f>
        <v>0</v>
      </c>
      <c r="H122">
        <f>'CH4 prod P and PI CO2 Inj'!S122+'CH4 prod P and PI CO2 Inj'!T122</f>
        <v>0</v>
      </c>
      <c r="I122">
        <f>'CH4 prod P and PI CO2 Inj'!V122+'CH4 prod P and PI CO2 Inj'!W122</f>
        <v>0</v>
      </c>
      <c r="J122">
        <f>'CH4 prod P and PI CO2 Inj'!Y122+'CH4 prod P and PI CO2 Inj'!Z122</f>
        <v>0</v>
      </c>
      <c r="K122">
        <f>'CH4 prod P and PI CO2 Inj'!AB122+'CH4 prod P and PI CO2 Inj'!AC122</f>
        <v>0</v>
      </c>
      <c r="L122">
        <f>'CH4 prod P and PI CO2 Inj'!AE122+'CH4 prod P and PI CO2 Inj'!AF122</f>
        <v>0</v>
      </c>
      <c r="M122">
        <f>'CH4 prod P and PI CO2 Inj'!AH122+'CH4 prod P and PI CO2 Inj'!AI122</f>
        <v>0</v>
      </c>
      <c r="N122">
        <f>'CH4 prod P and PI CO2 Inj'!AK122+'CH4 prod P and PI CO2 Inj'!AL122</f>
        <v>0</v>
      </c>
      <c r="O122">
        <f>'CH4 prod P and PI CO2 Inj'!AN122+'CH4 prod P and PI CO2 Inj'!AO122</f>
        <v>0</v>
      </c>
      <c r="P122">
        <f>'CH4 prod P and PI CO2 Inj'!AQ122+'CH4 prod P and PI CO2 Inj'!AR122</f>
        <v>0</v>
      </c>
      <c r="Q122">
        <f>'CH4 prod P and PI CO2 Inj'!AT122+'CH4 prod P and PI CO2 Inj'!AU122</f>
        <v>0</v>
      </c>
      <c r="T122">
        <f>'CH4 prod P and PI CO2 Inj'!F122</f>
        <v>0</v>
      </c>
      <c r="U122">
        <f>'CH4 prod P and PI CO2 Inj'!I122</f>
        <v>0</v>
      </c>
      <c r="V122">
        <f>'CH4 prod P and PI CO2 Inj'!L122</f>
        <v>0</v>
      </c>
      <c r="W122">
        <f>'CH4 prod P and PI CO2 Inj'!O122</f>
        <v>0</v>
      </c>
      <c r="X122">
        <f>'CH4 prod P and PI CO2 Inj'!R122</f>
        <v>0</v>
      </c>
      <c r="Y122">
        <f>'CH4 prod P and PI CO2 Inj'!U122</f>
        <v>0</v>
      </c>
      <c r="Z122">
        <f>'CH4 prod P and PI CO2 Inj'!X122</f>
        <v>0</v>
      </c>
      <c r="AA122">
        <f>'CH4 prod P and PI CO2 Inj'!AA122</f>
        <v>0</v>
      </c>
      <c r="AB122">
        <f>'CH4 prod P and PI CO2 Inj'!AD122</f>
        <v>0</v>
      </c>
      <c r="AC122">
        <f>'CH4 prod P and PI CO2 Inj'!AG122</f>
        <v>0</v>
      </c>
      <c r="AD122">
        <f>'CH4 prod P and PI CO2 Inj'!AJ122</f>
        <v>0</v>
      </c>
      <c r="AE122">
        <f>'CH4 prod P and PI CO2 Inj'!AM122</f>
        <v>0</v>
      </c>
      <c r="AF122">
        <f>'CH4 prod P and PI CO2 Inj'!AP122</f>
        <v>0</v>
      </c>
      <c r="AG122">
        <f>'CH4 prod P and PI CO2 Inj'!AS122</f>
        <v>0</v>
      </c>
      <c r="AH122">
        <f>'CH4 prod P and PI CO2 Inj'!AV122</f>
        <v>0</v>
      </c>
    </row>
    <row r="123" spans="2:34" x14ac:dyDescent="0.45">
      <c r="B123">
        <v>119</v>
      </c>
      <c r="C123">
        <f>'CH4 prod P and PI CO2 Inj'!D123+'CH4 prod P and PI CO2 Inj'!E123</f>
        <v>0</v>
      </c>
      <c r="D123">
        <f>'CH4 prod P and PI CO2 Inj'!G123+'CH4 prod P and PI CO2 Inj'!H123</f>
        <v>0</v>
      </c>
      <c r="E123">
        <f>'CH4 prod P and PI CO2 Inj'!J123+'CH4 prod P and PI CO2 Inj'!K123</f>
        <v>0</v>
      </c>
      <c r="F123">
        <f>'CH4 prod P and PI CO2 Inj'!M123+'CH4 prod P and PI CO2 Inj'!N123</f>
        <v>0</v>
      </c>
      <c r="G123">
        <f>'CH4 prod P and PI CO2 Inj'!P123+'CH4 prod P and PI CO2 Inj'!Q123</f>
        <v>0</v>
      </c>
      <c r="H123">
        <f>'CH4 prod P and PI CO2 Inj'!S123+'CH4 prod P and PI CO2 Inj'!T123</f>
        <v>0</v>
      </c>
      <c r="I123">
        <f>'CH4 prod P and PI CO2 Inj'!V123+'CH4 prod P and PI CO2 Inj'!W123</f>
        <v>0</v>
      </c>
      <c r="J123">
        <f>'CH4 prod P and PI CO2 Inj'!Y123+'CH4 prod P and PI CO2 Inj'!Z123</f>
        <v>0</v>
      </c>
      <c r="K123">
        <f>'CH4 prod P and PI CO2 Inj'!AB123+'CH4 prod P and PI CO2 Inj'!AC123</f>
        <v>0</v>
      </c>
      <c r="L123">
        <f>'CH4 prod P and PI CO2 Inj'!AE123+'CH4 prod P and PI CO2 Inj'!AF123</f>
        <v>0</v>
      </c>
      <c r="M123">
        <f>'CH4 prod P and PI CO2 Inj'!AH123+'CH4 prod P and PI CO2 Inj'!AI123</f>
        <v>0</v>
      </c>
      <c r="N123">
        <f>'CH4 prod P and PI CO2 Inj'!AK123+'CH4 prod P and PI CO2 Inj'!AL123</f>
        <v>0</v>
      </c>
      <c r="O123">
        <f>'CH4 prod P and PI CO2 Inj'!AN123+'CH4 prod P and PI CO2 Inj'!AO123</f>
        <v>0</v>
      </c>
      <c r="P123">
        <f>'CH4 prod P and PI CO2 Inj'!AQ123+'CH4 prod P and PI CO2 Inj'!AR123</f>
        <v>0</v>
      </c>
      <c r="Q123">
        <f>'CH4 prod P and PI CO2 Inj'!AT123+'CH4 prod P and PI CO2 Inj'!AU123</f>
        <v>0</v>
      </c>
      <c r="T123">
        <f>'CH4 prod P and PI CO2 Inj'!F123</f>
        <v>0</v>
      </c>
      <c r="U123">
        <f>'CH4 prod P and PI CO2 Inj'!I123</f>
        <v>0</v>
      </c>
      <c r="V123">
        <f>'CH4 prod P and PI CO2 Inj'!L123</f>
        <v>0</v>
      </c>
      <c r="W123">
        <f>'CH4 prod P and PI CO2 Inj'!O123</f>
        <v>0</v>
      </c>
      <c r="X123">
        <f>'CH4 prod P and PI CO2 Inj'!R123</f>
        <v>0</v>
      </c>
      <c r="Y123">
        <f>'CH4 prod P and PI CO2 Inj'!U123</f>
        <v>0</v>
      </c>
      <c r="Z123">
        <f>'CH4 prod P and PI CO2 Inj'!X123</f>
        <v>0</v>
      </c>
      <c r="AA123">
        <f>'CH4 prod P and PI CO2 Inj'!AA123</f>
        <v>0</v>
      </c>
      <c r="AB123">
        <f>'CH4 prod P and PI CO2 Inj'!AD123</f>
        <v>0</v>
      </c>
      <c r="AC123">
        <f>'CH4 prod P and PI CO2 Inj'!AG123</f>
        <v>0</v>
      </c>
      <c r="AD123">
        <f>'CH4 prod P and PI CO2 Inj'!AJ123</f>
        <v>0</v>
      </c>
      <c r="AE123">
        <f>'CH4 prod P and PI CO2 Inj'!AM123</f>
        <v>0</v>
      </c>
      <c r="AF123">
        <f>'CH4 prod P and PI CO2 Inj'!AP123</f>
        <v>0</v>
      </c>
      <c r="AG123">
        <f>'CH4 prod P and PI CO2 Inj'!AS123</f>
        <v>0</v>
      </c>
      <c r="AH123">
        <f>'CH4 prod P and PI CO2 Inj'!AV123</f>
        <v>0</v>
      </c>
    </row>
    <row r="124" spans="2:34" x14ac:dyDescent="0.45">
      <c r="B124">
        <v>120</v>
      </c>
      <c r="C124">
        <f>'CH4 prod P and PI CO2 Inj'!D124+'CH4 prod P and PI CO2 Inj'!E124</f>
        <v>0</v>
      </c>
      <c r="D124">
        <f>'CH4 prod P and PI CO2 Inj'!G124+'CH4 prod P and PI CO2 Inj'!H124</f>
        <v>0</v>
      </c>
      <c r="E124">
        <f>'CH4 prod P and PI CO2 Inj'!J124+'CH4 prod P and PI CO2 Inj'!K124</f>
        <v>0</v>
      </c>
      <c r="F124">
        <f>'CH4 prod P and PI CO2 Inj'!M124+'CH4 prod P and PI CO2 Inj'!N124</f>
        <v>0</v>
      </c>
      <c r="G124">
        <f>'CH4 prod P and PI CO2 Inj'!P124+'CH4 prod P and PI CO2 Inj'!Q124</f>
        <v>0</v>
      </c>
      <c r="H124">
        <f>'CH4 prod P and PI CO2 Inj'!S124+'CH4 prod P and PI CO2 Inj'!T124</f>
        <v>0</v>
      </c>
      <c r="I124">
        <f>'CH4 prod P and PI CO2 Inj'!V124+'CH4 prod P and PI CO2 Inj'!W124</f>
        <v>0</v>
      </c>
      <c r="J124">
        <f>'CH4 prod P and PI CO2 Inj'!Y124+'CH4 prod P and PI CO2 Inj'!Z124</f>
        <v>0</v>
      </c>
      <c r="K124">
        <f>'CH4 prod P and PI CO2 Inj'!AB124+'CH4 prod P and PI CO2 Inj'!AC124</f>
        <v>0</v>
      </c>
      <c r="L124">
        <f>'CH4 prod P and PI CO2 Inj'!AE124+'CH4 prod P and PI CO2 Inj'!AF124</f>
        <v>0</v>
      </c>
      <c r="M124">
        <f>'CH4 prod P and PI CO2 Inj'!AH124+'CH4 prod P and PI CO2 Inj'!AI124</f>
        <v>0</v>
      </c>
      <c r="N124">
        <f>'CH4 prod P and PI CO2 Inj'!AK124+'CH4 prod P and PI CO2 Inj'!AL124</f>
        <v>0</v>
      </c>
      <c r="O124">
        <f>'CH4 prod P and PI CO2 Inj'!AN124+'CH4 prod P and PI CO2 Inj'!AO124</f>
        <v>0</v>
      </c>
      <c r="P124">
        <f>'CH4 prod P and PI CO2 Inj'!AQ124+'CH4 prod P and PI CO2 Inj'!AR124</f>
        <v>0</v>
      </c>
      <c r="Q124">
        <f>'CH4 prod P and PI CO2 Inj'!AT124+'CH4 prod P and PI CO2 Inj'!AU124</f>
        <v>0</v>
      </c>
      <c r="T124">
        <f>'CH4 prod P and PI CO2 Inj'!F124</f>
        <v>0</v>
      </c>
      <c r="U124">
        <f>'CH4 prod P and PI CO2 Inj'!I124</f>
        <v>0</v>
      </c>
      <c r="V124">
        <f>'CH4 prod P and PI CO2 Inj'!L124</f>
        <v>0</v>
      </c>
      <c r="W124">
        <f>'CH4 prod P and PI CO2 Inj'!O124</f>
        <v>0</v>
      </c>
      <c r="X124">
        <f>'CH4 prod P and PI CO2 Inj'!R124</f>
        <v>0</v>
      </c>
      <c r="Y124">
        <f>'CH4 prod P and PI CO2 Inj'!U124</f>
        <v>0</v>
      </c>
      <c r="Z124">
        <f>'CH4 prod P and PI CO2 Inj'!X124</f>
        <v>0</v>
      </c>
      <c r="AA124">
        <f>'CH4 prod P and PI CO2 Inj'!AA124</f>
        <v>0</v>
      </c>
      <c r="AB124">
        <f>'CH4 prod P and PI CO2 Inj'!AD124</f>
        <v>0</v>
      </c>
      <c r="AC124">
        <f>'CH4 prod P and PI CO2 Inj'!AG124</f>
        <v>0</v>
      </c>
      <c r="AD124">
        <f>'CH4 prod P and PI CO2 Inj'!AJ124</f>
        <v>0</v>
      </c>
      <c r="AE124">
        <f>'CH4 prod P and PI CO2 Inj'!AM124</f>
        <v>0</v>
      </c>
      <c r="AF124">
        <f>'CH4 prod P and PI CO2 Inj'!AP124</f>
        <v>0</v>
      </c>
      <c r="AG124">
        <f>'CH4 prod P and PI CO2 Inj'!AS124</f>
        <v>0</v>
      </c>
      <c r="AH124">
        <f>'CH4 prod P and PI CO2 Inj'!AV124</f>
        <v>0</v>
      </c>
    </row>
    <row r="125" spans="2:34" x14ac:dyDescent="0.45">
      <c r="B125">
        <v>121</v>
      </c>
      <c r="C125">
        <f>'CH4 prod P and PI CO2 Inj'!D125+'CH4 prod P and PI CO2 Inj'!E125</f>
        <v>0</v>
      </c>
      <c r="D125">
        <f>'CH4 prod P and PI CO2 Inj'!G125+'CH4 prod P and PI CO2 Inj'!H125</f>
        <v>0</v>
      </c>
      <c r="E125">
        <f>'CH4 prod P and PI CO2 Inj'!J125+'CH4 prod P and PI CO2 Inj'!K125</f>
        <v>0</v>
      </c>
      <c r="F125">
        <f>'CH4 prod P and PI CO2 Inj'!M125+'CH4 prod P and PI CO2 Inj'!N125</f>
        <v>0</v>
      </c>
      <c r="G125">
        <f>'CH4 prod P and PI CO2 Inj'!P125+'CH4 prod P and PI CO2 Inj'!Q125</f>
        <v>0</v>
      </c>
      <c r="H125">
        <f>'CH4 prod P and PI CO2 Inj'!S125+'CH4 prod P and PI CO2 Inj'!T125</f>
        <v>0</v>
      </c>
      <c r="I125">
        <f>'CH4 prod P and PI CO2 Inj'!V125+'CH4 prod P and PI CO2 Inj'!W125</f>
        <v>0</v>
      </c>
      <c r="J125">
        <f>'CH4 prod P and PI CO2 Inj'!Y125+'CH4 prod P and PI CO2 Inj'!Z125</f>
        <v>0</v>
      </c>
      <c r="K125">
        <f>'CH4 prod P and PI CO2 Inj'!AB125+'CH4 prod P and PI CO2 Inj'!AC125</f>
        <v>0</v>
      </c>
      <c r="L125">
        <f>'CH4 prod P and PI CO2 Inj'!AE125+'CH4 prod P and PI CO2 Inj'!AF125</f>
        <v>0</v>
      </c>
      <c r="M125">
        <f>'CH4 prod P and PI CO2 Inj'!AH125+'CH4 prod P and PI CO2 Inj'!AI125</f>
        <v>0</v>
      </c>
      <c r="N125">
        <f>'CH4 prod P and PI CO2 Inj'!AK125+'CH4 prod P and PI CO2 Inj'!AL125</f>
        <v>0</v>
      </c>
      <c r="O125">
        <f>'CH4 prod P and PI CO2 Inj'!AN125+'CH4 prod P and PI CO2 Inj'!AO125</f>
        <v>0</v>
      </c>
      <c r="P125">
        <f>'CH4 prod P and PI CO2 Inj'!AQ125+'CH4 prod P and PI CO2 Inj'!AR125</f>
        <v>0</v>
      </c>
      <c r="Q125">
        <f>'CH4 prod P and PI CO2 Inj'!AT125+'CH4 prod P and PI CO2 Inj'!AU125</f>
        <v>0</v>
      </c>
      <c r="T125">
        <f>'CH4 prod P and PI CO2 Inj'!F125</f>
        <v>0</v>
      </c>
      <c r="U125">
        <f>'CH4 prod P and PI CO2 Inj'!I125</f>
        <v>0</v>
      </c>
      <c r="V125">
        <f>'CH4 prod P and PI CO2 Inj'!L125</f>
        <v>0</v>
      </c>
      <c r="W125">
        <f>'CH4 prod P and PI CO2 Inj'!O125</f>
        <v>0</v>
      </c>
      <c r="X125">
        <f>'CH4 prod P and PI CO2 Inj'!R125</f>
        <v>0</v>
      </c>
      <c r="Y125">
        <f>'CH4 prod P and PI CO2 Inj'!U125</f>
        <v>0</v>
      </c>
      <c r="Z125">
        <f>'CH4 prod P and PI CO2 Inj'!X125</f>
        <v>0</v>
      </c>
      <c r="AA125">
        <f>'CH4 prod P and PI CO2 Inj'!AA125</f>
        <v>0</v>
      </c>
      <c r="AB125">
        <f>'CH4 prod P and PI CO2 Inj'!AD125</f>
        <v>0</v>
      </c>
      <c r="AC125">
        <f>'CH4 prod P and PI CO2 Inj'!AG125</f>
        <v>0</v>
      </c>
      <c r="AD125">
        <f>'CH4 prod P and PI CO2 Inj'!AJ125</f>
        <v>0</v>
      </c>
      <c r="AE125">
        <f>'CH4 prod P and PI CO2 Inj'!AM125</f>
        <v>0</v>
      </c>
      <c r="AF125">
        <f>'CH4 prod P and PI CO2 Inj'!AP125</f>
        <v>0</v>
      </c>
      <c r="AG125">
        <f>'CH4 prod P and PI CO2 Inj'!AS125</f>
        <v>0</v>
      </c>
      <c r="AH125">
        <f>'CH4 prod P and PI CO2 Inj'!AV125</f>
        <v>0</v>
      </c>
    </row>
    <row r="126" spans="2:34" x14ac:dyDescent="0.45">
      <c r="B126">
        <v>122</v>
      </c>
      <c r="C126">
        <f>'CH4 prod P and PI CO2 Inj'!D126+'CH4 prod P and PI CO2 Inj'!E126</f>
        <v>0</v>
      </c>
      <c r="D126">
        <f>'CH4 prod P and PI CO2 Inj'!G126+'CH4 prod P and PI CO2 Inj'!H126</f>
        <v>0</v>
      </c>
      <c r="E126">
        <f>'CH4 prod P and PI CO2 Inj'!J126+'CH4 prod P and PI CO2 Inj'!K126</f>
        <v>0</v>
      </c>
      <c r="F126">
        <f>'CH4 prod P and PI CO2 Inj'!M126+'CH4 prod P and PI CO2 Inj'!N126</f>
        <v>0</v>
      </c>
      <c r="G126">
        <f>'CH4 prod P and PI CO2 Inj'!P126+'CH4 prod P and PI CO2 Inj'!Q126</f>
        <v>0</v>
      </c>
      <c r="H126">
        <f>'CH4 prod P and PI CO2 Inj'!S126+'CH4 prod P and PI CO2 Inj'!T126</f>
        <v>0</v>
      </c>
      <c r="I126">
        <f>'CH4 prod P and PI CO2 Inj'!V126+'CH4 prod P and PI CO2 Inj'!W126</f>
        <v>0</v>
      </c>
      <c r="J126">
        <f>'CH4 prod P and PI CO2 Inj'!Y126+'CH4 prod P and PI CO2 Inj'!Z126</f>
        <v>0</v>
      </c>
      <c r="K126">
        <f>'CH4 prod P and PI CO2 Inj'!AB126+'CH4 prod P and PI CO2 Inj'!AC126</f>
        <v>0</v>
      </c>
      <c r="L126">
        <f>'CH4 prod P and PI CO2 Inj'!AE126+'CH4 prod P and PI CO2 Inj'!AF126</f>
        <v>0</v>
      </c>
      <c r="M126">
        <f>'CH4 prod P and PI CO2 Inj'!AH126+'CH4 prod P and PI CO2 Inj'!AI126</f>
        <v>0</v>
      </c>
      <c r="N126">
        <f>'CH4 prod P and PI CO2 Inj'!AK126+'CH4 prod P and PI CO2 Inj'!AL126</f>
        <v>0</v>
      </c>
      <c r="O126">
        <f>'CH4 prod P and PI CO2 Inj'!AN126+'CH4 prod P and PI CO2 Inj'!AO126</f>
        <v>0</v>
      </c>
      <c r="P126">
        <f>'CH4 prod P and PI CO2 Inj'!AQ126+'CH4 prod P and PI CO2 Inj'!AR126</f>
        <v>0</v>
      </c>
      <c r="Q126">
        <f>'CH4 prod P and PI CO2 Inj'!AT126+'CH4 prod P and PI CO2 Inj'!AU126</f>
        <v>0</v>
      </c>
      <c r="T126">
        <f>'CH4 prod P and PI CO2 Inj'!F126</f>
        <v>0</v>
      </c>
      <c r="U126">
        <f>'CH4 prod P and PI CO2 Inj'!I126</f>
        <v>0</v>
      </c>
      <c r="V126">
        <f>'CH4 prod P and PI CO2 Inj'!L126</f>
        <v>0</v>
      </c>
      <c r="W126">
        <f>'CH4 prod P and PI CO2 Inj'!O126</f>
        <v>0</v>
      </c>
      <c r="X126">
        <f>'CH4 prod P and PI CO2 Inj'!R126</f>
        <v>0</v>
      </c>
      <c r="Y126">
        <f>'CH4 prod P and PI CO2 Inj'!U126</f>
        <v>0</v>
      </c>
      <c r="Z126">
        <f>'CH4 prod P and PI CO2 Inj'!X126</f>
        <v>0</v>
      </c>
      <c r="AA126">
        <f>'CH4 prod P and PI CO2 Inj'!AA126</f>
        <v>0</v>
      </c>
      <c r="AB126">
        <f>'CH4 prod P and PI CO2 Inj'!AD126</f>
        <v>0</v>
      </c>
      <c r="AC126">
        <f>'CH4 prod P and PI CO2 Inj'!AG126</f>
        <v>0</v>
      </c>
      <c r="AD126">
        <f>'CH4 prod P and PI CO2 Inj'!AJ126</f>
        <v>0</v>
      </c>
      <c r="AE126">
        <f>'CH4 prod P and PI CO2 Inj'!AM126</f>
        <v>0</v>
      </c>
      <c r="AF126">
        <f>'CH4 prod P and PI CO2 Inj'!AP126</f>
        <v>0</v>
      </c>
      <c r="AG126">
        <f>'CH4 prod P and PI CO2 Inj'!AS126</f>
        <v>0</v>
      </c>
      <c r="AH126">
        <f>'CH4 prod P and PI CO2 Inj'!AV126</f>
        <v>0</v>
      </c>
    </row>
    <row r="127" spans="2:34" x14ac:dyDescent="0.45">
      <c r="B127">
        <v>123</v>
      </c>
      <c r="C127">
        <f>'CH4 prod P and PI CO2 Inj'!D127+'CH4 prod P and PI CO2 Inj'!E127</f>
        <v>0</v>
      </c>
      <c r="D127">
        <f>'CH4 prod P and PI CO2 Inj'!G127+'CH4 prod P and PI CO2 Inj'!H127</f>
        <v>0</v>
      </c>
      <c r="E127">
        <f>'CH4 prod P and PI CO2 Inj'!J127+'CH4 prod P and PI CO2 Inj'!K127</f>
        <v>0</v>
      </c>
      <c r="F127">
        <f>'CH4 prod P and PI CO2 Inj'!M127+'CH4 prod P and PI CO2 Inj'!N127</f>
        <v>0</v>
      </c>
      <c r="G127">
        <f>'CH4 prod P and PI CO2 Inj'!P127+'CH4 prod P and PI CO2 Inj'!Q127</f>
        <v>0</v>
      </c>
      <c r="H127">
        <f>'CH4 prod P and PI CO2 Inj'!S127+'CH4 prod P and PI CO2 Inj'!T127</f>
        <v>0</v>
      </c>
      <c r="I127">
        <f>'CH4 prod P and PI CO2 Inj'!V127+'CH4 prod P and PI CO2 Inj'!W127</f>
        <v>0</v>
      </c>
      <c r="J127">
        <f>'CH4 prod P and PI CO2 Inj'!Y127+'CH4 prod P and PI CO2 Inj'!Z127</f>
        <v>0</v>
      </c>
      <c r="K127">
        <f>'CH4 prod P and PI CO2 Inj'!AB127+'CH4 prod P and PI CO2 Inj'!AC127</f>
        <v>0</v>
      </c>
      <c r="L127">
        <f>'CH4 prod P and PI CO2 Inj'!AE127+'CH4 prod P and PI CO2 Inj'!AF127</f>
        <v>0</v>
      </c>
      <c r="M127">
        <f>'CH4 prod P and PI CO2 Inj'!AH127+'CH4 prod P and PI CO2 Inj'!AI127</f>
        <v>0</v>
      </c>
      <c r="N127">
        <f>'CH4 prod P and PI CO2 Inj'!AK127+'CH4 prod P and PI CO2 Inj'!AL127</f>
        <v>0</v>
      </c>
      <c r="O127">
        <f>'CH4 prod P and PI CO2 Inj'!AN127+'CH4 prod P and PI CO2 Inj'!AO127</f>
        <v>0</v>
      </c>
      <c r="P127">
        <f>'CH4 prod P and PI CO2 Inj'!AQ127+'CH4 prod P and PI CO2 Inj'!AR127</f>
        <v>0</v>
      </c>
      <c r="Q127">
        <f>'CH4 prod P and PI CO2 Inj'!AT127+'CH4 prod P and PI CO2 Inj'!AU127</f>
        <v>0</v>
      </c>
      <c r="T127">
        <f>'CH4 prod P and PI CO2 Inj'!F127</f>
        <v>0</v>
      </c>
      <c r="U127">
        <f>'CH4 prod P and PI CO2 Inj'!I127</f>
        <v>0</v>
      </c>
      <c r="V127">
        <f>'CH4 prod P and PI CO2 Inj'!L127</f>
        <v>0</v>
      </c>
      <c r="W127">
        <f>'CH4 prod P and PI CO2 Inj'!O127</f>
        <v>0</v>
      </c>
      <c r="X127">
        <f>'CH4 prod P and PI CO2 Inj'!R127</f>
        <v>0</v>
      </c>
      <c r="Y127">
        <f>'CH4 prod P and PI CO2 Inj'!U127</f>
        <v>0</v>
      </c>
      <c r="Z127">
        <f>'CH4 prod P and PI CO2 Inj'!X127</f>
        <v>0</v>
      </c>
      <c r="AA127">
        <f>'CH4 prod P and PI CO2 Inj'!AA127</f>
        <v>0</v>
      </c>
      <c r="AB127">
        <f>'CH4 prod P and PI CO2 Inj'!AD127</f>
        <v>0</v>
      </c>
      <c r="AC127">
        <f>'CH4 prod P and PI CO2 Inj'!AG127</f>
        <v>0</v>
      </c>
      <c r="AD127">
        <f>'CH4 prod P and PI CO2 Inj'!AJ127</f>
        <v>0</v>
      </c>
      <c r="AE127">
        <f>'CH4 prod P and PI CO2 Inj'!AM127</f>
        <v>0</v>
      </c>
      <c r="AF127">
        <f>'CH4 prod P and PI CO2 Inj'!AP127</f>
        <v>0</v>
      </c>
      <c r="AG127">
        <f>'CH4 prod P and PI CO2 Inj'!AS127</f>
        <v>0</v>
      </c>
      <c r="AH127">
        <f>'CH4 prod P and PI CO2 Inj'!AV127</f>
        <v>0</v>
      </c>
    </row>
    <row r="128" spans="2:34" x14ac:dyDescent="0.45">
      <c r="B128">
        <v>124</v>
      </c>
      <c r="C128">
        <f>'CH4 prod P and PI CO2 Inj'!D128+'CH4 prod P and PI CO2 Inj'!E128</f>
        <v>0</v>
      </c>
      <c r="D128">
        <f>'CH4 prod P and PI CO2 Inj'!G128+'CH4 prod P and PI CO2 Inj'!H128</f>
        <v>0</v>
      </c>
      <c r="E128">
        <f>'CH4 prod P and PI CO2 Inj'!J128+'CH4 prod P and PI CO2 Inj'!K128</f>
        <v>0</v>
      </c>
      <c r="F128">
        <f>'CH4 prod P and PI CO2 Inj'!M128+'CH4 prod P and PI CO2 Inj'!N128</f>
        <v>0</v>
      </c>
      <c r="G128">
        <f>'CH4 prod P and PI CO2 Inj'!P128+'CH4 prod P and PI CO2 Inj'!Q128</f>
        <v>0</v>
      </c>
      <c r="H128">
        <f>'CH4 prod P and PI CO2 Inj'!S128+'CH4 prod P and PI CO2 Inj'!T128</f>
        <v>0</v>
      </c>
      <c r="I128">
        <f>'CH4 prod P and PI CO2 Inj'!V128+'CH4 prod P and PI CO2 Inj'!W128</f>
        <v>0</v>
      </c>
      <c r="J128">
        <f>'CH4 prod P and PI CO2 Inj'!Y128+'CH4 prod P and PI CO2 Inj'!Z128</f>
        <v>0</v>
      </c>
      <c r="K128">
        <f>'CH4 prod P and PI CO2 Inj'!AB128+'CH4 prod P and PI CO2 Inj'!AC128</f>
        <v>0</v>
      </c>
      <c r="L128">
        <f>'CH4 prod P and PI CO2 Inj'!AE128+'CH4 prod P and PI CO2 Inj'!AF128</f>
        <v>0</v>
      </c>
      <c r="M128">
        <f>'CH4 prod P and PI CO2 Inj'!AH128+'CH4 prod P and PI CO2 Inj'!AI128</f>
        <v>0</v>
      </c>
      <c r="N128">
        <f>'CH4 prod P and PI CO2 Inj'!AK128+'CH4 prod P and PI CO2 Inj'!AL128</f>
        <v>0</v>
      </c>
      <c r="O128">
        <f>'CH4 prod P and PI CO2 Inj'!AN128+'CH4 prod P and PI CO2 Inj'!AO128</f>
        <v>0</v>
      </c>
      <c r="P128">
        <f>'CH4 prod P and PI CO2 Inj'!AQ128+'CH4 prod P and PI CO2 Inj'!AR128</f>
        <v>0</v>
      </c>
      <c r="Q128">
        <f>'CH4 prod P and PI CO2 Inj'!AT128+'CH4 prod P and PI CO2 Inj'!AU128</f>
        <v>0</v>
      </c>
      <c r="T128">
        <f>'CH4 prod P and PI CO2 Inj'!F128</f>
        <v>0</v>
      </c>
      <c r="U128">
        <f>'CH4 prod P and PI CO2 Inj'!I128</f>
        <v>0</v>
      </c>
      <c r="V128">
        <f>'CH4 prod P and PI CO2 Inj'!L128</f>
        <v>0</v>
      </c>
      <c r="W128">
        <f>'CH4 prod P and PI CO2 Inj'!O128</f>
        <v>0</v>
      </c>
      <c r="X128">
        <f>'CH4 prod P and PI CO2 Inj'!R128</f>
        <v>0</v>
      </c>
      <c r="Y128">
        <f>'CH4 prod P and PI CO2 Inj'!U128</f>
        <v>0</v>
      </c>
      <c r="Z128">
        <f>'CH4 prod P and PI CO2 Inj'!X128</f>
        <v>0</v>
      </c>
      <c r="AA128">
        <f>'CH4 prod P and PI CO2 Inj'!AA128</f>
        <v>0</v>
      </c>
      <c r="AB128">
        <f>'CH4 prod P and PI CO2 Inj'!AD128</f>
        <v>0</v>
      </c>
      <c r="AC128">
        <f>'CH4 prod P and PI CO2 Inj'!AG128</f>
        <v>0</v>
      </c>
      <c r="AD128">
        <f>'CH4 prod P and PI CO2 Inj'!AJ128</f>
        <v>0</v>
      </c>
      <c r="AE128">
        <f>'CH4 prod P and PI CO2 Inj'!AM128</f>
        <v>0</v>
      </c>
      <c r="AF128">
        <f>'CH4 prod P and PI CO2 Inj'!AP128</f>
        <v>0</v>
      </c>
      <c r="AG128">
        <f>'CH4 prod P and PI CO2 Inj'!AS128</f>
        <v>0</v>
      </c>
      <c r="AH128">
        <f>'CH4 prod P and PI CO2 Inj'!AV128</f>
        <v>0</v>
      </c>
    </row>
    <row r="129" spans="1:34" x14ac:dyDescent="0.45">
      <c r="B129">
        <v>125</v>
      </c>
      <c r="C129">
        <f>'CH4 prod P and PI CO2 Inj'!D129+'CH4 prod P and PI CO2 Inj'!E129</f>
        <v>0</v>
      </c>
      <c r="D129">
        <f>'CH4 prod P and PI CO2 Inj'!G129+'CH4 prod P and PI CO2 Inj'!H129</f>
        <v>0</v>
      </c>
      <c r="E129">
        <f>'CH4 prod P and PI CO2 Inj'!J129+'CH4 prod P and PI CO2 Inj'!K129</f>
        <v>0</v>
      </c>
      <c r="F129">
        <f>'CH4 prod P and PI CO2 Inj'!M129+'CH4 prod P and PI CO2 Inj'!N129</f>
        <v>0</v>
      </c>
      <c r="G129">
        <f>'CH4 prod P and PI CO2 Inj'!P129+'CH4 prod P and PI CO2 Inj'!Q129</f>
        <v>0</v>
      </c>
      <c r="H129">
        <f>'CH4 prod P and PI CO2 Inj'!S129+'CH4 prod P and PI CO2 Inj'!T129</f>
        <v>0</v>
      </c>
      <c r="I129">
        <f>'CH4 prod P and PI CO2 Inj'!V129+'CH4 prod P and PI CO2 Inj'!W129</f>
        <v>0</v>
      </c>
      <c r="J129">
        <f>'CH4 prod P and PI CO2 Inj'!Y129+'CH4 prod P and PI CO2 Inj'!Z129</f>
        <v>0</v>
      </c>
      <c r="K129">
        <f>'CH4 prod P and PI CO2 Inj'!AB129+'CH4 prod P and PI CO2 Inj'!AC129</f>
        <v>0</v>
      </c>
      <c r="L129">
        <f>'CH4 prod P and PI CO2 Inj'!AE129+'CH4 prod P and PI CO2 Inj'!AF129</f>
        <v>0</v>
      </c>
      <c r="M129">
        <f>'CH4 prod P and PI CO2 Inj'!AH129+'CH4 prod P and PI CO2 Inj'!AI129</f>
        <v>0</v>
      </c>
      <c r="N129">
        <f>'CH4 prod P and PI CO2 Inj'!AK129+'CH4 prod P and PI CO2 Inj'!AL129</f>
        <v>0</v>
      </c>
      <c r="O129">
        <f>'CH4 prod P and PI CO2 Inj'!AN129+'CH4 prod P and PI CO2 Inj'!AO129</f>
        <v>0</v>
      </c>
      <c r="P129">
        <f>'CH4 prod P and PI CO2 Inj'!AQ129+'CH4 prod P and PI CO2 Inj'!AR129</f>
        <v>0</v>
      </c>
      <c r="Q129">
        <f>'CH4 prod P and PI CO2 Inj'!AT129+'CH4 prod P and PI CO2 Inj'!AU129</f>
        <v>0</v>
      </c>
      <c r="T129">
        <f>'CH4 prod P and PI CO2 Inj'!F129</f>
        <v>0</v>
      </c>
      <c r="U129">
        <f>'CH4 prod P and PI CO2 Inj'!I129</f>
        <v>0</v>
      </c>
      <c r="V129">
        <f>'CH4 prod P and PI CO2 Inj'!L129</f>
        <v>0</v>
      </c>
      <c r="W129">
        <f>'CH4 prod P and PI CO2 Inj'!O129</f>
        <v>0</v>
      </c>
      <c r="X129">
        <f>'CH4 prod P and PI CO2 Inj'!R129</f>
        <v>0</v>
      </c>
      <c r="Y129">
        <f>'CH4 prod P and PI CO2 Inj'!U129</f>
        <v>0</v>
      </c>
      <c r="Z129">
        <f>'CH4 prod P and PI CO2 Inj'!X129</f>
        <v>0</v>
      </c>
      <c r="AA129">
        <f>'CH4 prod P and PI CO2 Inj'!AA129</f>
        <v>0</v>
      </c>
      <c r="AB129">
        <f>'CH4 prod P and PI CO2 Inj'!AD129</f>
        <v>0</v>
      </c>
      <c r="AC129">
        <f>'CH4 prod P and PI CO2 Inj'!AG129</f>
        <v>0</v>
      </c>
      <c r="AD129">
        <f>'CH4 prod P and PI CO2 Inj'!AJ129</f>
        <v>0</v>
      </c>
      <c r="AE129">
        <f>'CH4 prod P and PI CO2 Inj'!AM129</f>
        <v>0</v>
      </c>
      <c r="AF129">
        <f>'CH4 prod P and PI CO2 Inj'!AP129</f>
        <v>0</v>
      </c>
      <c r="AG129">
        <f>'CH4 prod P and PI CO2 Inj'!AS129</f>
        <v>0</v>
      </c>
      <c r="AH129">
        <f>'CH4 prod P and PI CO2 Inj'!AV129</f>
        <v>0</v>
      </c>
    </row>
    <row r="130" spans="1:34" x14ac:dyDescent="0.45">
      <c r="B130">
        <v>126</v>
      </c>
      <c r="C130">
        <f>'CH4 prod P and PI CO2 Inj'!D130+'CH4 prod P and PI CO2 Inj'!E130</f>
        <v>0</v>
      </c>
      <c r="D130">
        <f>'CH4 prod P and PI CO2 Inj'!G130+'CH4 prod P and PI CO2 Inj'!H130</f>
        <v>0</v>
      </c>
      <c r="E130">
        <f>'CH4 prod P and PI CO2 Inj'!J130+'CH4 prod P and PI CO2 Inj'!K130</f>
        <v>0</v>
      </c>
      <c r="F130">
        <f>'CH4 prod P and PI CO2 Inj'!M130+'CH4 prod P and PI CO2 Inj'!N130</f>
        <v>0</v>
      </c>
      <c r="G130">
        <f>'CH4 prod P and PI CO2 Inj'!P130+'CH4 prod P and PI CO2 Inj'!Q130</f>
        <v>0</v>
      </c>
      <c r="H130">
        <f>'CH4 prod P and PI CO2 Inj'!S130+'CH4 prod P and PI CO2 Inj'!T130</f>
        <v>0</v>
      </c>
      <c r="I130">
        <f>'CH4 prod P and PI CO2 Inj'!V130+'CH4 prod P and PI CO2 Inj'!W130</f>
        <v>0</v>
      </c>
      <c r="J130">
        <f>'CH4 prod P and PI CO2 Inj'!Y130+'CH4 prod P and PI CO2 Inj'!Z130</f>
        <v>0</v>
      </c>
      <c r="K130">
        <f>'CH4 prod P and PI CO2 Inj'!AB130+'CH4 prod P and PI CO2 Inj'!AC130</f>
        <v>0</v>
      </c>
      <c r="L130">
        <f>'CH4 prod P and PI CO2 Inj'!AE130+'CH4 prod P and PI CO2 Inj'!AF130</f>
        <v>0</v>
      </c>
      <c r="M130">
        <f>'CH4 prod P and PI CO2 Inj'!AH130+'CH4 prod P and PI CO2 Inj'!AI130</f>
        <v>0</v>
      </c>
      <c r="N130">
        <f>'CH4 prod P and PI CO2 Inj'!AK130+'CH4 prod P and PI CO2 Inj'!AL130</f>
        <v>0</v>
      </c>
      <c r="O130">
        <f>'CH4 prod P and PI CO2 Inj'!AN130+'CH4 prod P and PI CO2 Inj'!AO130</f>
        <v>0</v>
      </c>
      <c r="P130">
        <f>'CH4 prod P and PI CO2 Inj'!AQ130+'CH4 prod P and PI CO2 Inj'!AR130</f>
        <v>0</v>
      </c>
      <c r="Q130">
        <f>'CH4 prod P and PI CO2 Inj'!AT130+'CH4 prod P and PI CO2 Inj'!AU130</f>
        <v>0</v>
      </c>
      <c r="T130">
        <f>'CH4 prod P and PI CO2 Inj'!F130</f>
        <v>0</v>
      </c>
      <c r="U130">
        <f>'CH4 prod P and PI CO2 Inj'!I130</f>
        <v>0</v>
      </c>
      <c r="V130">
        <f>'CH4 prod P and PI CO2 Inj'!L130</f>
        <v>0</v>
      </c>
      <c r="W130">
        <f>'CH4 prod P and PI CO2 Inj'!O130</f>
        <v>0</v>
      </c>
      <c r="X130">
        <f>'CH4 prod P and PI CO2 Inj'!R130</f>
        <v>0</v>
      </c>
      <c r="Y130">
        <f>'CH4 prod P and PI CO2 Inj'!U130</f>
        <v>0</v>
      </c>
      <c r="Z130">
        <f>'CH4 prod P and PI CO2 Inj'!X130</f>
        <v>0</v>
      </c>
      <c r="AA130">
        <f>'CH4 prod P and PI CO2 Inj'!AA130</f>
        <v>0</v>
      </c>
      <c r="AB130">
        <f>'CH4 prod P and PI CO2 Inj'!AD130</f>
        <v>0</v>
      </c>
      <c r="AC130">
        <f>'CH4 prod P and PI CO2 Inj'!AG130</f>
        <v>0</v>
      </c>
      <c r="AD130">
        <f>'CH4 prod P and PI CO2 Inj'!AJ130</f>
        <v>0</v>
      </c>
      <c r="AE130">
        <f>'CH4 prod P and PI CO2 Inj'!AM130</f>
        <v>0</v>
      </c>
      <c r="AF130">
        <f>'CH4 prod P and PI CO2 Inj'!AP130</f>
        <v>0</v>
      </c>
      <c r="AG130">
        <f>'CH4 prod P and PI CO2 Inj'!AS130</f>
        <v>0</v>
      </c>
      <c r="AH130">
        <f>'CH4 prod P and PI CO2 Inj'!AV130</f>
        <v>0</v>
      </c>
    </row>
    <row r="131" spans="1:34" x14ac:dyDescent="0.45">
      <c r="B131">
        <v>127</v>
      </c>
      <c r="C131">
        <f>'CH4 prod P and PI CO2 Inj'!D131+'CH4 prod P and PI CO2 Inj'!E131</f>
        <v>0</v>
      </c>
      <c r="D131">
        <f>'CH4 prod P and PI CO2 Inj'!G131+'CH4 prod P and PI CO2 Inj'!H131</f>
        <v>0</v>
      </c>
      <c r="E131">
        <f>'CH4 prod P and PI CO2 Inj'!J131+'CH4 prod P and PI CO2 Inj'!K131</f>
        <v>0</v>
      </c>
      <c r="F131">
        <f>'CH4 prod P and PI CO2 Inj'!M131+'CH4 prod P and PI CO2 Inj'!N131</f>
        <v>0</v>
      </c>
      <c r="G131">
        <f>'CH4 prod P and PI CO2 Inj'!P131+'CH4 prod P and PI CO2 Inj'!Q131</f>
        <v>0</v>
      </c>
      <c r="H131">
        <f>'CH4 prod P and PI CO2 Inj'!S131+'CH4 prod P and PI CO2 Inj'!T131</f>
        <v>0</v>
      </c>
      <c r="I131">
        <f>'CH4 prod P and PI CO2 Inj'!V131+'CH4 prod P and PI CO2 Inj'!W131</f>
        <v>0</v>
      </c>
      <c r="J131">
        <f>'CH4 prod P and PI CO2 Inj'!Y131+'CH4 prod P and PI CO2 Inj'!Z131</f>
        <v>0</v>
      </c>
      <c r="K131">
        <f>'CH4 prod P and PI CO2 Inj'!AB131+'CH4 prod P and PI CO2 Inj'!AC131</f>
        <v>0</v>
      </c>
      <c r="L131">
        <f>'CH4 prod P and PI CO2 Inj'!AE131+'CH4 prod P and PI CO2 Inj'!AF131</f>
        <v>0</v>
      </c>
      <c r="M131">
        <f>'CH4 prod P and PI CO2 Inj'!AH131+'CH4 prod P and PI CO2 Inj'!AI131</f>
        <v>0</v>
      </c>
      <c r="N131">
        <f>'CH4 prod P and PI CO2 Inj'!AK131+'CH4 prod P and PI CO2 Inj'!AL131</f>
        <v>0</v>
      </c>
      <c r="O131">
        <f>'CH4 prod P and PI CO2 Inj'!AN131+'CH4 prod P and PI CO2 Inj'!AO131</f>
        <v>0</v>
      </c>
      <c r="P131">
        <f>'CH4 prod P and PI CO2 Inj'!AQ131+'CH4 prod P and PI CO2 Inj'!AR131</f>
        <v>0</v>
      </c>
      <c r="Q131">
        <f>'CH4 prod P and PI CO2 Inj'!AT131+'CH4 prod P and PI CO2 Inj'!AU131</f>
        <v>0</v>
      </c>
      <c r="T131">
        <f>'CH4 prod P and PI CO2 Inj'!F131</f>
        <v>0</v>
      </c>
      <c r="U131">
        <f>'CH4 prod P and PI CO2 Inj'!I131</f>
        <v>0</v>
      </c>
      <c r="V131">
        <f>'CH4 prod P and PI CO2 Inj'!L131</f>
        <v>0</v>
      </c>
      <c r="W131">
        <f>'CH4 prod P and PI CO2 Inj'!O131</f>
        <v>0</v>
      </c>
      <c r="X131">
        <f>'CH4 prod P and PI CO2 Inj'!R131</f>
        <v>0</v>
      </c>
      <c r="Y131">
        <f>'CH4 prod P and PI CO2 Inj'!U131</f>
        <v>0</v>
      </c>
      <c r="Z131">
        <f>'CH4 prod P and PI CO2 Inj'!X131</f>
        <v>0</v>
      </c>
      <c r="AA131">
        <f>'CH4 prod P and PI CO2 Inj'!AA131</f>
        <v>0</v>
      </c>
      <c r="AB131">
        <f>'CH4 prod P and PI CO2 Inj'!AD131</f>
        <v>0</v>
      </c>
      <c r="AC131">
        <f>'CH4 prod P and PI CO2 Inj'!AG131</f>
        <v>0</v>
      </c>
      <c r="AD131">
        <f>'CH4 prod P and PI CO2 Inj'!AJ131</f>
        <v>0</v>
      </c>
      <c r="AE131">
        <f>'CH4 prod P and PI CO2 Inj'!AM131</f>
        <v>0</v>
      </c>
      <c r="AF131">
        <f>'CH4 prod P and PI CO2 Inj'!AP131</f>
        <v>0</v>
      </c>
      <c r="AG131">
        <f>'CH4 prod P and PI CO2 Inj'!AS131</f>
        <v>0</v>
      </c>
      <c r="AH131">
        <f>'CH4 prod P and PI CO2 Inj'!AV131</f>
        <v>0</v>
      </c>
    </row>
    <row r="132" spans="1:34" x14ac:dyDescent="0.45">
      <c r="B132">
        <v>128</v>
      </c>
      <c r="C132">
        <f>'CH4 prod P and PI CO2 Inj'!D132+'CH4 prod P and PI CO2 Inj'!E132</f>
        <v>0</v>
      </c>
      <c r="D132">
        <f>'CH4 prod P and PI CO2 Inj'!G132+'CH4 prod P and PI CO2 Inj'!H132</f>
        <v>0</v>
      </c>
      <c r="E132">
        <f>'CH4 prod P and PI CO2 Inj'!J132+'CH4 prod P and PI CO2 Inj'!K132</f>
        <v>0</v>
      </c>
      <c r="F132">
        <f>'CH4 prod P and PI CO2 Inj'!M132+'CH4 prod P and PI CO2 Inj'!N132</f>
        <v>0</v>
      </c>
      <c r="G132">
        <f>'CH4 prod P and PI CO2 Inj'!P132+'CH4 prod P and PI CO2 Inj'!Q132</f>
        <v>0</v>
      </c>
      <c r="H132">
        <f>'CH4 prod P and PI CO2 Inj'!S132+'CH4 prod P and PI CO2 Inj'!T132</f>
        <v>0</v>
      </c>
      <c r="I132">
        <f>'CH4 prod P and PI CO2 Inj'!V132+'CH4 prod P and PI CO2 Inj'!W132</f>
        <v>0</v>
      </c>
      <c r="J132">
        <f>'CH4 prod P and PI CO2 Inj'!Y132+'CH4 prod P and PI CO2 Inj'!Z132</f>
        <v>0</v>
      </c>
      <c r="K132">
        <f>'CH4 prod P and PI CO2 Inj'!AB132+'CH4 prod P and PI CO2 Inj'!AC132</f>
        <v>0</v>
      </c>
      <c r="L132">
        <f>'CH4 prod P and PI CO2 Inj'!AE132+'CH4 prod P and PI CO2 Inj'!AF132</f>
        <v>0</v>
      </c>
      <c r="M132">
        <f>'CH4 prod P and PI CO2 Inj'!AH132+'CH4 prod P and PI CO2 Inj'!AI132</f>
        <v>0</v>
      </c>
      <c r="N132">
        <f>'CH4 prod P and PI CO2 Inj'!AK132+'CH4 prod P and PI CO2 Inj'!AL132</f>
        <v>0</v>
      </c>
      <c r="O132">
        <f>'CH4 prod P and PI CO2 Inj'!AN132+'CH4 prod P and PI CO2 Inj'!AO132</f>
        <v>0</v>
      </c>
      <c r="P132">
        <f>'CH4 prod P and PI CO2 Inj'!AQ132+'CH4 prod P and PI CO2 Inj'!AR132</f>
        <v>0</v>
      </c>
      <c r="Q132">
        <f>'CH4 prod P and PI CO2 Inj'!AT132+'CH4 prod P and PI CO2 Inj'!AU132</f>
        <v>0</v>
      </c>
      <c r="T132">
        <f>'CH4 prod P and PI CO2 Inj'!F132</f>
        <v>0</v>
      </c>
      <c r="U132">
        <f>'CH4 prod P and PI CO2 Inj'!I132</f>
        <v>0</v>
      </c>
      <c r="V132">
        <f>'CH4 prod P and PI CO2 Inj'!L132</f>
        <v>0</v>
      </c>
      <c r="W132">
        <f>'CH4 prod P and PI CO2 Inj'!O132</f>
        <v>0</v>
      </c>
      <c r="X132">
        <f>'CH4 prod P and PI CO2 Inj'!R132</f>
        <v>0</v>
      </c>
      <c r="Y132">
        <f>'CH4 prod P and PI CO2 Inj'!U132</f>
        <v>0</v>
      </c>
      <c r="Z132">
        <f>'CH4 prod P and PI CO2 Inj'!X132</f>
        <v>0</v>
      </c>
      <c r="AA132">
        <f>'CH4 prod P and PI CO2 Inj'!AA132</f>
        <v>0</v>
      </c>
      <c r="AB132">
        <f>'CH4 prod P and PI CO2 Inj'!AD132</f>
        <v>0</v>
      </c>
      <c r="AC132">
        <f>'CH4 prod P and PI CO2 Inj'!AG132</f>
        <v>0</v>
      </c>
      <c r="AD132">
        <f>'CH4 prod P and PI CO2 Inj'!AJ132</f>
        <v>0</v>
      </c>
      <c r="AE132">
        <f>'CH4 prod P and PI CO2 Inj'!AM132</f>
        <v>0</v>
      </c>
      <c r="AF132">
        <f>'CH4 prod P and PI CO2 Inj'!AP132</f>
        <v>0</v>
      </c>
      <c r="AG132">
        <f>'CH4 prod P and PI CO2 Inj'!AS132</f>
        <v>0</v>
      </c>
      <c r="AH132">
        <f>'CH4 prod P and PI CO2 Inj'!AV132</f>
        <v>0</v>
      </c>
    </row>
    <row r="133" spans="1:34" x14ac:dyDescent="0.45">
      <c r="B133">
        <v>129</v>
      </c>
      <c r="C133">
        <f>'CH4 prod P and PI CO2 Inj'!D133+'CH4 prod P and PI CO2 Inj'!E133</f>
        <v>0</v>
      </c>
      <c r="D133">
        <f>'CH4 prod P and PI CO2 Inj'!G133+'CH4 prod P and PI CO2 Inj'!H133</f>
        <v>0</v>
      </c>
      <c r="E133">
        <f>'CH4 prod P and PI CO2 Inj'!J133+'CH4 prod P and PI CO2 Inj'!K133</f>
        <v>0</v>
      </c>
      <c r="F133">
        <f>'CH4 prod P and PI CO2 Inj'!M133+'CH4 prod P and PI CO2 Inj'!N133</f>
        <v>0</v>
      </c>
      <c r="G133">
        <f>'CH4 prod P and PI CO2 Inj'!P133+'CH4 prod P and PI CO2 Inj'!Q133</f>
        <v>0</v>
      </c>
      <c r="H133">
        <f>'CH4 prod P and PI CO2 Inj'!S133+'CH4 prod P and PI CO2 Inj'!T133</f>
        <v>0</v>
      </c>
      <c r="I133">
        <f>'CH4 prod P and PI CO2 Inj'!V133+'CH4 prod P and PI CO2 Inj'!W133</f>
        <v>0</v>
      </c>
      <c r="J133">
        <f>'CH4 prod P and PI CO2 Inj'!Y133+'CH4 prod P and PI CO2 Inj'!Z133</f>
        <v>0</v>
      </c>
      <c r="K133">
        <f>'CH4 prod P and PI CO2 Inj'!AB133+'CH4 prod P and PI CO2 Inj'!AC133</f>
        <v>0</v>
      </c>
      <c r="L133">
        <f>'CH4 prod P and PI CO2 Inj'!AE133+'CH4 prod P and PI CO2 Inj'!AF133</f>
        <v>0</v>
      </c>
      <c r="M133">
        <f>'CH4 prod P and PI CO2 Inj'!AH133+'CH4 prod P and PI CO2 Inj'!AI133</f>
        <v>0</v>
      </c>
      <c r="N133">
        <f>'CH4 prod P and PI CO2 Inj'!AK133+'CH4 prod P and PI CO2 Inj'!AL133</f>
        <v>0</v>
      </c>
      <c r="O133">
        <f>'CH4 prod P and PI CO2 Inj'!AN133+'CH4 prod P and PI CO2 Inj'!AO133</f>
        <v>0</v>
      </c>
      <c r="P133">
        <f>'CH4 prod P and PI CO2 Inj'!AQ133+'CH4 prod P and PI CO2 Inj'!AR133</f>
        <v>0</v>
      </c>
      <c r="Q133">
        <f>'CH4 prod P and PI CO2 Inj'!AT133+'CH4 prod P and PI CO2 Inj'!AU133</f>
        <v>0</v>
      </c>
      <c r="T133">
        <f>'CH4 prod P and PI CO2 Inj'!F133</f>
        <v>0</v>
      </c>
      <c r="U133">
        <f>'CH4 prod P and PI CO2 Inj'!I133</f>
        <v>0</v>
      </c>
      <c r="V133">
        <f>'CH4 prod P and PI CO2 Inj'!L133</f>
        <v>0</v>
      </c>
      <c r="W133">
        <f>'CH4 prod P and PI CO2 Inj'!O133</f>
        <v>0</v>
      </c>
      <c r="X133">
        <f>'CH4 prod P and PI CO2 Inj'!R133</f>
        <v>0</v>
      </c>
      <c r="Y133">
        <f>'CH4 prod P and PI CO2 Inj'!U133</f>
        <v>0</v>
      </c>
      <c r="Z133">
        <f>'CH4 prod P and PI CO2 Inj'!X133</f>
        <v>0</v>
      </c>
      <c r="AA133">
        <f>'CH4 prod P and PI CO2 Inj'!AA133</f>
        <v>0</v>
      </c>
      <c r="AB133">
        <f>'CH4 prod P and PI CO2 Inj'!AD133</f>
        <v>0</v>
      </c>
      <c r="AC133">
        <f>'CH4 prod P and PI CO2 Inj'!AG133</f>
        <v>0</v>
      </c>
      <c r="AD133">
        <f>'CH4 prod P and PI CO2 Inj'!AJ133</f>
        <v>0</v>
      </c>
      <c r="AE133">
        <f>'CH4 prod P and PI CO2 Inj'!AM133</f>
        <v>0</v>
      </c>
      <c r="AF133">
        <f>'CH4 prod P and PI CO2 Inj'!AP133</f>
        <v>0</v>
      </c>
      <c r="AG133">
        <f>'CH4 prod P and PI CO2 Inj'!AS133</f>
        <v>0</v>
      </c>
      <c r="AH133">
        <f>'CH4 prod P and PI CO2 Inj'!AV133</f>
        <v>0</v>
      </c>
    </row>
    <row r="134" spans="1:34" x14ac:dyDescent="0.45">
      <c r="B134">
        <v>130</v>
      </c>
      <c r="C134">
        <f>'CH4 prod P and PI CO2 Inj'!D134+'CH4 prod P and PI CO2 Inj'!E134</f>
        <v>0</v>
      </c>
      <c r="D134">
        <f>'CH4 prod P and PI CO2 Inj'!G134+'CH4 prod P and PI CO2 Inj'!H134</f>
        <v>0</v>
      </c>
      <c r="E134">
        <f>'CH4 prod P and PI CO2 Inj'!J134+'CH4 prod P and PI CO2 Inj'!K134</f>
        <v>0</v>
      </c>
      <c r="F134">
        <f>'CH4 prod P and PI CO2 Inj'!M134+'CH4 prod P and PI CO2 Inj'!N134</f>
        <v>0</v>
      </c>
      <c r="G134">
        <f>'CH4 prod P and PI CO2 Inj'!P134+'CH4 prod P and PI CO2 Inj'!Q134</f>
        <v>0</v>
      </c>
      <c r="H134">
        <f>'CH4 prod P and PI CO2 Inj'!S134+'CH4 prod P and PI CO2 Inj'!T134</f>
        <v>0</v>
      </c>
      <c r="I134">
        <f>'CH4 prod P and PI CO2 Inj'!V134+'CH4 prod P and PI CO2 Inj'!W134</f>
        <v>0</v>
      </c>
      <c r="J134">
        <f>'CH4 prod P and PI CO2 Inj'!Y134+'CH4 prod P and PI CO2 Inj'!Z134</f>
        <v>0</v>
      </c>
      <c r="K134">
        <f>'CH4 prod P and PI CO2 Inj'!AB134+'CH4 prod P and PI CO2 Inj'!AC134</f>
        <v>0</v>
      </c>
      <c r="L134">
        <f>'CH4 prod P and PI CO2 Inj'!AE134+'CH4 prod P and PI CO2 Inj'!AF134</f>
        <v>0</v>
      </c>
      <c r="M134">
        <f>'CH4 prod P and PI CO2 Inj'!AH134+'CH4 prod P and PI CO2 Inj'!AI134</f>
        <v>0</v>
      </c>
      <c r="N134">
        <f>'CH4 prod P and PI CO2 Inj'!AK134+'CH4 prod P and PI CO2 Inj'!AL134</f>
        <v>0</v>
      </c>
      <c r="O134">
        <f>'CH4 prod P and PI CO2 Inj'!AN134+'CH4 prod P and PI CO2 Inj'!AO134</f>
        <v>0</v>
      </c>
      <c r="P134">
        <f>'CH4 prod P and PI CO2 Inj'!AQ134+'CH4 prod P and PI CO2 Inj'!AR134</f>
        <v>0</v>
      </c>
      <c r="Q134">
        <f>'CH4 prod P and PI CO2 Inj'!AT134+'CH4 prod P and PI CO2 Inj'!AU134</f>
        <v>0</v>
      </c>
      <c r="T134">
        <f>'CH4 prod P and PI CO2 Inj'!F134</f>
        <v>0</v>
      </c>
      <c r="U134">
        <f>'CH4 prod P and PI CO2 Inj'!I134</f>
        <v>0</v>
      </c>
      <c r="V134">
        <f>'CH4 prod P and PI CO2 Inj'!L134</f>
        <v>0</v>
      </c>
      <c r="W134">
        <f>'CH4 prod P and PI CO2 Inj'!O134</f>
        <v>0</v>
      </c>
      <c r="X134">
        <f>'CH4 prod P and PI CO2 Inj'!R134</f>
        <v>0</v>
      </c>
      <c r="Y134">
        <f>'CH4 prod P and PI CO2 Inj'!U134</f>
        <v>0</v>
      </c>
      <c r="Z134">
        <f>'CH4 prod P and PI CO2 Inj'!X134</f>
        <v>0</v>
      </c>
      <c r="AA134">
        <f>'CH4 prod P and PI CO2 Inj'!AA134</f>
        <v>0</v>
      </c>
      <c r="AB134">
        <f>'CH4 prod P and PI CO2 Inj'!AD134</f>
        <v>0</v>
      </c>
      <c r="AC134">
        <f>'CH4 prod P and PI CO2 Inj'!AG134</f>
        <v>0</v>
      </c>
      <c r="AD134">
        <f>'CH4 prod P and PI CO2 Inj'!AJ134</f>
        <v>0</v>
      </c>
      <c r="AE134">
        <f>'CH4 prod P and PI CO2 Inj'!AM134</f>
        <v>0</v>
      </c>
      <c r="AF134">
        <f>'CH4 prod P and PI CO2 Inj'!AP134</f>
        <v>0</v>
      </c>
      <c r="AG134">
        <f>'CH4 prod P and PI CO2 Inj'!AS134</f>
        <v>0</v>
      </c>
      <c r="AH134">
        <f>'CH4 prod P and PI CO2 Inj'!AV134</f>
        <v>0</v>
      </c>
    </row>
    <row r="136" spans="1:34" x14ac:dyDescent="0.45">
      <c r="B136" t="s">
        <v>10</v>
      </c>
      <c r="C136">
        <v>42</v>
      </c>
      <c r="D136">
        <v>43</v>
      </c>
      <c r="E136">
        <v>44</v>
      </c>
      <c r="F136">
        <v>45</v>
      </c>
      <c r="G136">
        <v>46</v>
      </c>
      <c r="H136">
        <v>47</v>
      </c>
      <c r="I136">
        <v>48</v>
      </c>
      <c r="J136">
        <v>49</v>
      </c>
      <c r="K136">
        <v>50</v>
      </c>
      <c r="L136">
        <v>51</v>
      </c>
      <c r="M136">
        <v>52</v>
      </c>
      <c r="N136">
        <v>53</v>
      </c>
      <c r="O136">
        <v>54</v>
      </c>
      <c r="P136">
        <v>55</v>
      </c>
      <c r="Q136">
        <v>56</v>
      </c>
      <c r="T136">
        <v>42</v>
      </c>
      <c r="U136">
        <v>43</v>
      </c>
      <c r="V136">
        <v>44</v>
      </c>
      <c r="W136">
        <v>45</v>
      </c>
      <c r="X136">
        <v>46</v>
      </c>
      <c r="Y136">
        <v>47</v>
      </c>
      <c r="Z136">
        <v>48</v>
      </c>
      <c r="AA136">
        <v>49</v>
      </c>
      <c r="AB136">
        <v>50</v>
      </c>
      <c r="AC136">
        <v>51</v>
      </c>
      <c r="AD136">
        <v>52</v>
      </c>
      <c r="AE136">
        <v>53</v>
      </c>
      <c r="AF136">
        <v>54</v>
      </c>
      <c r="AG136">
        <v>55</v>
      </c>
      <c r="AH136">
        <v>56</v>
      </c>
    </row>
    <row r="137" spans="1:34" x14ac:dyDescent="0.45">
      <c r="A137" t="s">
        <v>6</v>
      </c>
      <c r="C137" s="2">
        <f t="shared" ref="C137:Q137" si="0">SUM(C4:C134)</f>
        <v>18872076</v>
      </c>
      <c r="D137" s="2">
        <f t="shared" si="0"/>
        <v>18961429</v>
      </c>
      <c r="E137" s="2">
        <f t="shared" si="0"/>
        <v>19052556</v>
      </c>
      <c r="F137" s="2">
        <f t="shared" si="0"/>
        <v>19141947</v>
      </c>
      <c r="G137" s="2">
        <f t="shared" si="0"/>
        <v>19229494</v>
      </c>
      <c r="H137" s="2">
        <f t="shared" si="0"/>
        <v>19315092</v>
      </c>
      <c r="I137" s="2">
        <f t="shared" si="0"/>
        <v>19398641</v>
      </c>
      <c r="J137" s="2">
        <f t="shared" si="0"/>
        <v>19483012</v>
      </c>
      <c r="K137" s="2">
        <f t="shared" si="0"/>
        <v>19565093</v>
      </c>
      <c r="L137" s="2">
        <f t="shared" si="0"/>
        <v>19644812</v>
      </c>
      <c r="M137" s="2">
        <f t="shared" si="0"/>
        <v>19722108</v>
      </c>
      <c r="N137" s="2">
        <f t="shared" si="0"/>
        <v>19796931</v>
      </c>
      <c r="O137" s="2">
        <f t="shared" si="0"/>
        <v>19871833</v>
      </c>
      <c r="P137" s="2">
        <f t="shared" si="0"/>
        <v>19944116</v>
      </c>
      <c r="Q137" s="2">
        <f t="shared" si="0"/>
        <v>20013757</v>
      </c>
      <c r="R137" s="2"/>
      <c r="S137" s="15" t="s">
        <v>9</v>
      </c>
      <c r="T137" s="2">
        <f>SUM(T4:T134)</f>
        <v>886467.1050000001</v>
      </c>
      <c r="U137" s="2">
        <f t="shared" ref="U137:AH137" si="1">SUM(U4:U134)</f>
        <v>838148.40500000014</v>
      </c>
      <c r="V137" s="2">
        <f t="shared" si="1"/>
        <v>790129.00500000012</v>
      </c>
      <c r="W137" s="2">
        <f t="shared" si="1"/>
        <v>745051.50500000024</v>
      </c>
      <c r="X137" s="2">
        <f t="shared" si="1"/>
        <v>707361.60500000021</v>
      </c>
      <c r="Y137" s="2">
        <f t="shared" si="1"/>
        <v>673291.41000000027</v>
      </c>
      <c r="Z137" s="2">
        <f t="shared" si="1"/>
        <v>642329.55500000017</v>
      </c>
      <c r="AA137" s="2">
        <f t="shared" si="1"/>
        <v>614652.70000000007</v>
      </c>
      <c r="AB137" s="2">
        <f t="shared" si="1"/>
        <v>589957.52999999991</v>
      </c>
      <c r="AC137" s="2">
        <f t="shared" si="1"/>
        <v>567593.97999999986</v>
      </c>
      <c r="AD137" s="2">
        <f t="shared" si="1"/>
        <v>546906.87499999988</v>
      </c>
      <c r="AE137" s="2">
        <f t="shared" si="1"/>
        <v>527406.74999999988</v>
      </c>
      <c r="AF137" s="2">
        <f t="shared" si="1"/>
        <v>508777.87999999989</v>
      </c>
      <c r="AG137" s="2">
        <f t="shared" si="1"/>
        <v>490830.1</v>
      </c>
      <c r="AH137" s="2">
        <f t="shared" si="1"/>
        <v>473451.35499999998</v>
      </c>
    </row>
    <row r="138" spans="1:34" x14ac:dyDescent="0.45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</row>
    <row r="145" spans="3:17" x14ac:dyDescent="0.45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H145"/>
  <sheetViews>
    <sheetView workbookViewId="0">
      <selection activeCell="K141" sqref="K141"/>
    </sheetView>
  </sheetViews>
  <sheetFormatPr defaultRowHeight="14.25" x14ac:dyDescent="0.45"/>
  <cols>
    <col min="20" max="20" width="9.59765625" bestFit="1" customWidth="1"/>
  </cols>
  <sheetData>
    <row r="1" spans="2:34" x14ac:dyDescent="0.45">
      <c r="C1" s="3" t="s">
        <v>11</v>
      </c>
      <c r="T1" t="s">
        <v>12</v>
      </c>
    </row>
    <row r="2" spans="2:34" x14ac:dyDescent="0.45">
      <c r="C2" s="3" t="s">
        <v>5</v>
      </c>
      <c r="T2" s="3" t="s">
        <v>5</v>
      </c>
    </row>
    <row r="3" spans="2:34" x14ac:dyDescent="0.45">
      <c r="B3" s="3" t="s">
        <v>0</v>
      </c>
      <c r="C3" s="3">
        <v>42</v>
      </c>
      <c r="D3" s="3">
        <v>43</v>
      </c>
      <c r="E3" s="3">
        <v>44</v>
      </c>
      <c r="F3" s="3">
        <v>45</v>
      </c>
      <c r="G3" s="3">
        <v>46</v>
      </c>
      <c r="H3" s="3">
        <v>47</v>
      </c>
      <c r="I3" s="3">
        <v>48</v>
      </c>
      <c r="J3" s="3">
        <v>49</v>
      </c>
      <c r="K3" s="3">
        <v>50</v>
      </c>
      <c r="L3" s="3">
        <v>51</v>
      </c>
      <c r="M3" s="3">
        <v>52</v>
      </c>
      <c r="N3" s="3">
        <v>53</v>
      </c>
      <c r="O3" s="3">
        <v>54</v>
      </c>
      <c r="P3" s="3">
        <v>55</v>
      </c>
      <c r="Q3" s="3">
        <v>56</v>
      </c>
      <c r="S3" s="3"/>
      <c r="T3" s="3">
        <v>42</v>
      </c>
      <c r="U3" s="3">
        <v>43</v>
      </c>
      <c r="V3" s="3">
        <v>44</v>
      </c>
      <c r="W3" s="3">
        <v>45</v>
      </c>
      <c r="X3" s="3">
        <v>46</v>
      </c>
      <c r="Y3" s="3">
        <v>47</v>
      </c>
      <c r="Z3" s="3">
        <v>48</v>
      </c>
      <c r="AA3" s="3">
        <v>49</v>
      </c>
      <c r="AB3" s="3">
        <v>50</v>
      </c>
      <c r="AC3" s="3">
        <v>51</v>
      </c>
      <c r="AD3" s="3">
        <v>52</v>
      </c>
      <c r="AE3" s="3">
        <v>53</v>
      </c>
      <c r="AF3" s="3">
        <v>54</v>
      </c>
      <c r="AG3" s="3">
        <v>55</v>
      </c>
      <c r="AH3" s="3">
        <v>56</v>
      </c>
    </row>
    <row r="4" spans="2:34" x14ac:dyDescent="0.45"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</row>
    <row r="5" spans="2:34" x14ac:dyDescent="0.45">
      <c r="B5">
        <v>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</row>
    <row r="6" spans="2:34" x14ac:dyDescent="0.45">
      <c r="B6">
        <v>2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</row>
    <row r="7" spans="2:34" x14ac:dyDescent="0.45">
      <c r="B7">
        <v>3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</row>
    <row r="8" spans="2:34" x14ac:dyDescent="0.45">
      <c r="B8">
        <v>4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</row>
    <row r="9" spans="2:34" x14ac:dyDescent="0.45">
      <c r="B9">
        <v>5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</row>
    <row r="10" spans="2:34" x14ac:dyDescent="0.45">
      <c r="B10">
        <v>6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</row>
    <row r="11" spans="2:34" x14ac:dyDescent="0.45">
      <c r="B11">
        <v>7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</row>
    <row r="12" spans="2:34" x14ac:dyDescent="0.45">
      <c r="B12">
        <v>8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</row>
    <row r="13" spans="2:34" x14ac:dyDescent="0.45">
      <c r="B13">
        <v>9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</row>
    <row r="14" spans="2:34" x14ac:dyDescent="0.45">
      <c r="B14">
        <v>10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</row>
    <row r="15" spans="2:34" x14ac:dyDescent="0.45">
      <c r="B15">
        <v>11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</row>
    <row r="16" spans="2:34" x14ac:dyDescent="0.45">
      <c r="B16">
        <v>12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</row>
    <row r="17" spans="2:34" x14ac:dyDescent="0.45">
      <c r="B17">
        <v>13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</row>
    <row r="18" spans="2:34" x14ac:dyDescent="0.45">
      <c r="B18">
        <v>14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</row>
    <row r="19" spans="2:34" x14ac:dyDescent="0.45">
      <c r="B19">
        <v>15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</row>
    <row r="20" spans="2:34" x14ac:dyDescent="0.45">
      <c r="B20">
        <v>16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</row>
    <row r="21" spans="2:34" x14ac:dyDescent="0.45">
      <c r="B21">
        <v>17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</row>
    <row r="22" spans="2:34" x14ac:dyDescent="0.45">
      <c r="B22">
        <v>18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</row>
    <row r="23" spans="2:34" x14ac:dyDescent="0.45">
      <c r="B23">
        <v>19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</row>
    <row r="24" spans="2:34" x14ac:dyDescent="0.45">
      <c r="B24">
        <v>20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</row>
    <row r="25" spans="2:34" x14ac:dyDescent="0.45">
      <c r="B25">
        <v>21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</row>
    <row r="26" spans="2:34" x14ac:dyDescent="0.45">
      <c r="B26">
        <v>22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</row>
    <row r="27" spans="2:34" x14ac:dyDescent="0.45">
      <c r="B27">
        <v>23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</row>
    <row r="28" spans="2:34" x14ac:dyDescent="0.45">
      <c r="B28">
        <v>24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</row>
    <row r="29" spans="2:34" x14ac:dyDescent="0.45">
      <c r="B29">
        <v>25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</row>
    <row r="30" spans="2:34" x14ac:dyDescent="0.45">
      <c r="B30">
        <v>26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</row>
    <row r="31" spans="2:34" x14ac:dyDescent="0.45">
      <c r="B31">
        <v>27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</row>
    <row r="32" spans="2:34" x14ac:dyDescent="0.45">
      <c r="B32">
        <v>28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</row>
    <row r="33" spans="2:34" x14ac:dyDescent="0.45">
      <c r="B33">
        <v>29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</row>
    <row r="34" spans="2:34" x14ac:dyDescent="0.45">
      <c r="B34">
        <v>30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</row>
    <row r="35" spans="2:34" x14ac:dyDescent="0.45">
      <c r="B35">
        <v>31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</row>
    <row r="36" spans="2:34" x14ac:dyDescent="0.45">
      <c r="B36">
        <v>32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</row>
    <row r="37" spans="2:34" x14ac:dyDescent="0.45">
      <c r="B37">
        <v>33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</row>
    <row r="38" spans="2:34" x14ac:dyDescent="0.45">
      <c r="B38">
        <v>34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</row>
    <row r="39" spans="2:34" x14ac:dyDescent="0.45">
      <c r="B39">
        <v>35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</row>
    <row r="40" spans="2:34" x14ac:dyDescent="0.45">
      <c r="B40">
        <v>36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</row>
    <row r="41" spans="2:34" x14ac:dyDescent="0.45">
      <c r="B41">
        <v>37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</row>
    <row r="42" spans="2:34" x14ac:dyDescent="0.45">
      <c r="B42">
        <v>38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</row>
    <row r="43" spans="2:34" x14ac:dyDescent="0.45">
      <c r="B43">
        <v>39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</row>
    <row r="44" spans="2:34" x14ac:dyDescent="0.45">
      <c r="B44">
        <v>40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</row>
    <row r="45" spans="2:34" x14ac:dyDescent="0.45">
      <c r="B45">
        <v>41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</row>
    <row r="46" spans="2:34" x14ac:dyDescent="0.45">
      <c r="B46">
        <v>42</v>
      </c>
      <c r="C46" s="1">
        <v>3092300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</row>
    <row r="47" spans="2:34" x14ac:dyDescent="0.45">
      <c r="B47">
        <v>43</v>
      </c>
      <c r="C47" s="1">
        <v>440990</v>
      </c>
      <c r="D47" s="1">
        <v>3092000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</row>
    <row r="48" spans="2:34" x14ac:dyDescent="0.45">
      <c r="B48">
        <v>44</v>
      </c>
      <c r="C48" s="1">
        <v>439930</v>
      </c>
      <c r="D48" s="1">
        <v>439910</v>
      </c>
      <c r="E48" s="1">
        <v>3088900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</row>
    <row r="49" spans="2:34" x14ac:dyDescent="0.45">
      <c r="B49">
        <v>45</v>
      </c>
      <c r="C49" s="1">
        <v>437240</v>
      </c>
      <c r="D49" s="1">
        <v>437240</v>
      </c>
      <c r="E49" s="1">
        <v>437220</v>
      </c>
      <c r="F49" s="1">
        <v>3081300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</row>
    <row r="50" spans="2:34" x14ac:dyDescent="0.45">
      <c r="B50">
        <v>46</v>
      </c>
      <c r="C50" s="1">
        <v>435920</v>
      </c>
      <c r="D50" s="1">
        <v>435920</v>
      </c>
      <c r="E50" s="1">
        <v>435920</v>
      </c>
      <c r="F50" s="1">
        <v>435910</v>
      </c>
      <c r="G50" s="1">
        <v>3077600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</row>
    <row r="51" spans="2:34" x14ac:dyDescent="0.45">
      <c r="B51">
        <v>47</v>
      </c>
      <c r="C51" s="1">
        <v>434800</v>
      </c>
      <c r="D51" s="1">
        <v>434800</v>
      </c>
      <c r="E51" s="1">
        <v>434800</v>
      </c>
      <c r="F51" s="1">
        <v>434800</v>
      </c>
      <c r="G51" s="1">
        <v>434790</v>
      </c>
      <c r="H51" s="1">
        <v>3074500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</row>
    <row r="52" spans="2:34" x14ac:dyDescent="0.45">
      <c r="B52">
        <v>48</v>
      </c>
      <c r="C52" s="1">
        <v>433620</v>
      </c>
      <c r="D52" s="1">
        <v>433620</v>
      </c>
      <c r="E52" s="1">
        <v>433620</v>
      </c>
      <c r="F52" s="1">
        <v>433620</v>
      </c>
      <c r="G52" s="1">
        <v>433610</v>
      </c>
      <c r="H52" s="1">
        <v>433600</v>
      </c>
      <c r="I52" s="1">
        <v>3071200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</row>
    <row r="53" spans="2:34" x14ac:dyDescent="0.45">
      <c r="B53">
        <v>49</v>
      </c>
      <c r="C53" s="1">
        <v>432540</v>
      </c>
      <c r="D53" s="1">
        <v>432540</v>
      </c>
      <c r="E53" s="1">
        <v>432540</v>
      </c>
      <c r="F53" s="1">
        <v>432540</v>
      </c>
      <c r="G53" s="1">
        <v>432540</v>
      </c>
      <c r="H53" s="1">
        <v>432540</v>
      </c>
      <c r="I53" s="1">
        <v>432530</v>
      </c>
      <c r="J53" s="1">
        <v>3068200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</row>
    <row r="54" spans="2:34" x14ac:dyDescent="0.45">
      <c r="B54">
        <v>50</v>
      </c>
      <c r="C54" s="1">
        <v>431710</v>
      </c>
      <c r="D54" s="1">
        <v>431710</v>
      </c>
      <c r="E54" s="1">
        <v>431710</v>
      </c>
      <c r="F54" s="1">
        <v>431710</v>
      </c>
      <c r="G54" s="1">
        <v>431710</v>
      </c>
      <c r="H54" s="1">
        <v>431710</v>
      </c>
      <c r="I54" s="1">
        <v>431710</v>
      </c>
      <c r="J54" s="1">
        <v>431700</v>
      </c>
      <c r="K54" s="1">
        <v>3065800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</row>
    <row r="55" spans="2:34" x14ac:dyDescent="0.45">
      <c r="B55">
        <v>51</v>
      </c>
      <c r="C55" s="1">
        <v>431110</v>
      </c>
      <c r="D55" s="1">
        <v>431110</v>
      </c>
      <c r="E55" s="1">
        <v>431110</v>
      </c>
      <c r="F55" s="1">
        <v>431110</v>
      </c>
      <c r="G55" s="1">
        <v>431110</v>
      </c>
      <c r="H55" s="1">
        <v>431110</v>
      </c>
      <c r="I55" s="1">
        <v>431110</v>
      </c>
      <c r="J55" s="1">
        <v>431110</v>
      </c>
      <c r="K55" s="1">
        <v>431100</v>
      </c>
      <c r="L55" s="1">
        <v>3064100</v>
      </c>
      <c r="M55">
        <v>0</v>
      </c>
      <c r="N55">
        <v>0</v>
      </c>
      <c r="O55">
        <v>0</v>
      </c>
      <c r="P55">
        <v>0</v>
      </c>
      <c r="Q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</row>
    <row r="56" spans="2:34" x14ac:dyDescent="0.45">
      <c r="B56">
        <v>52</v>
      </c>
      <c r="C56" s="1">
        <v>430680</v>
      </c>
      <c r="D56" s="1">
        <v>430680</v>
      </c>
      <c r="E56" s="1">
        <v>430680</v>
      </c>
      <c r="F56" s="1">
        <v>430680</v>
      </c>
      <c r="G56" s="1">
        <v>430680</v>
      </c>
      <c r="H56" s="1">
        <v>430680</v>
      </c>
      <c r="I56" s="1">
        <v>430680</v>
      </c>
      <c r="J56" s="1">
        <v>430680</v>
      </c>
      <c r="K56" s="1">
        <v>430680</v>
      </c>
      <c r="L56" s="1">
        <v>430680</v>
      </c>
      <c r="M56" s="1">
        <v>3062900</v>
      </c>
      <c r="N56">
        <v>0</v>
      </c>
      <c r="O56">
        <v>0</v>
      </c>
      <c r="P56">
        <v>0</v>
      </c>
      <c r="Q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</row>
    <row r="57" spans="2:34" x14ac:dyDescent="0.45">
      <c r="B57">
        <v>53</v>
      </c>
      <c r="C57" s="1">
        <v>430370</v>
      </c>
      <c r="D57" s="1">
        <v>430370</v>
      </c>
      <c r="E57" s="1">
        <v>430370</v>
      </c>
      <c r="F57" s="1">
        <v>430370</v>
      </c>
      <c r="G57" s="1">
        <v>430370</v>
      </c>
      <c r="H57" s="1">
        <v>430370</v>
      </c>
      <c r="I57" s="1">
        <v>430370</v>
      </c>
      <c r="J57" s="1">
        <v>430370</v>
      </c>
      <c r="K57" s="1">
        <v>430370</v>
      </c>
      <c r="L57" s="1">
        <v>430370</v>
      </c>
      <c r="M57" s="1">
        <v>430370</v>
      </c>
      <c r="N57" s="1">
        <v>3062100</v>
      </c>
      <c r="O57">
        <v>0</v>
      </c>
      <c r="P57">
        <v>0</v>
      </c>
      <c r="Q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</row>
    <row r="58" spans="2:34" x14ac:dyDescent="0.45">
      <c r="B58">
        <v>54</v>
      </c>
      <c r="C58" s="1">
        <v>430130</v>
      </c>
      <c r="D58" s="1">
        <v>430130</v>
      </c>
      <c r="E58" s="1">
        <v>430130</v>
      </c>
      <c r="F58" s="1">
        <v>430130</v>
      </c>
      <c r="G58" s="1">
        <v>430130</v>
      </c>
      <c r="H58" s="1">
        <v>430130</v>
      </c>
      <c r="I58" s="1">
        <v>430130</v>
      </c>
      <c r="J58" s="1">
        <v>430130</v>
      </c>
      <c r="K58" s="1">
        <v>430130</v>
      </c>
      <c r="L58" s="1">
        <v>430130</v>
      </c>
      <c r="M58" s="1">
        <v>430130</v>
      </c>
      <c r="N58" s="1">
        <v>430120</v>
      </c>
      <c r="O58" s="1">
        <v>3061400</v>
      </c>
      <c r="P58">
        <v>0</v>
      </c>
      <c r="Q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</row>
    <row r="59" spans="2:34" x14ac:dyDescent="0.45">
      <c r="B59">
        <v>55</v>
      </c>
      <c r="C59" s="1">
        <v>429930</v>
      </c>
      <c r="D59" s="1">
        <v>429930</v>
      </c>
      <c r="E59" s="1">
        <v>429930</v>
      </c>
      <c r="F59" s="1">
        <v>429930</v>
      </c>
      <c r="G59" s="1">
        <v>429930</v>
      </c>
      <c r="H59" s="1">
        <v>429930</v>
      </c>
      <c r="I59" s="1">
        <v>429930</v>
      </c>
      <c r="J59" s="1">
        <v>429930</v>
      </c>
      <c r="K59" s="1">
        <v>429930</v>
      </c>
      <c r="L59" s="1">
        <v>429930</v>
      </c>
      <c r="M59" s="1">
        <v>429930</v>
      </c>
      <c r="N59" s="1">
        <v>429930</v>
      </c>
      <c r="O59" s="1">
        <v>429920</v>
      </c>
      <c r="P59" s="1">
        <v>3060800</v>
      </c>
      <c r="Q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</row>
    <row r="60" spans="2:34" x14ac:dyDescent="0.45">
      <c r="B60">
        <v>56</v>
      </c>
      <c r="C60" s="1">
        <v>429750</v>
      </c>
      <c r="D60" s="1">
        <v>429750</v>
      </c>
      <c r="E60" s="1">
        <v>429750</v>
      </c>
      <c r="F60" s="1">
        <v>429750</v>
      </c>
      <c r="G60" s="1">
        <v>429750</v>
      </c>
      <c r="H60" s="1">
        <v>429750</v>
      </c>
      <c r="I60" s="1">
        <v>429750</v>
      </c>
      <c r="J60" s="1">
        <v>429750</v>
      </c>
      <c r="K60" s="1">
        <v>429750</v>
      </c>
      <c r="L60" s="1">
        <v>429750</v>
      </c>
      <c r="M60" s="1">
        <v>429750</v>
      </c>
      <c r="N60" s="1">
        <v>429750</v>
      </c>
      <c r="O60" s="1">
        <v>429750</v>
      </c>
      <c r="P60" s="1">
        <v>429740</v>
      </c>
      <c r="Q60" s="1">
        <v>3060300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</row>
    <row r="61" spans="2:34" x14ac:dyDescent="0.45">
      <c r="B61">
        <v>57</v>
      </c>
      <c r="C61" s="1">
        <v>429580</v>
      </c>
      <c r="D61" s="1">
        <v>429580</v>
      </c>
      <c r="E61" s="1">
        <v>429580</v>
      </c>
      <c r="F61" s="1">
        <v>429580</v>
      </c>
      <c r="G61" s="1">
        <v>429580</v>
      </c>
      <c r="H61" s="1">
        <v>429580</v>
      </c>
      <c r="I61" s="1">
        <v>429580</v>
      </c>
      <c r="J61" s="1">
        <v>429580</v>
      </c>
      <c r="K61" s="1">
        <v>429580</v>
      </c>
      <c r="L61" s="1">
        <v>429580</v>
      </c>
      <c r="M61" s="1">
        <v>429580</v>
      </c>
      <c r="N61" s="1">
        <v>429580</v>
      </c>
      <c r="O61" s="1">
        <v>429580</v>
      </c>
      <c r="P61" s="1">
        <v>429580</v>
      </c>
      <c r="Q61" s="1">
        <v>429580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</row>
    <row r="62" spans="2:34" x14ac:dyDescent="0.45">
      <c r="B62">
        <v>58</v>
      </c>
      <c r="C62" s="1">
        <v>429430</v>
      </c>
      <c r="D62" s="1">
        <v>429430</v>
      </c>
      <c r="E62" s="1">
        <v>429430</v>
      </c>
      <c r="F62" s="1">
        <v>429430</v>
      </c>
      <c r="G62" s="1">
        <v>429430</v>
      </c>
      <c r="H62" s="1">
        <v>429430</v>
      </c>
      <c r="I62" s="1">
        <v>429430</v>
      </c>
      <c r="J62" s="1">
        <v>429430</v>
      </c>
      <c r="K62" s="1">
        <v>429430</v>
      </c>
      <c r="L62" s="1">
        <v>429430</v>
      </c>
      <c r="M62" s="1">
        <v>429430</v>
      </c>
      <c r="N62" s="1">
        <v>429430</v>
      </c>
      <c r="O62" s="1">
        <v>429430</v>
      </c>
      <c r="P62" s="1">
        <v>429430</v>
      </c>
      <c r="Q62" s="1">
        <v>429430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</row>
    <row r="63" spans="2:34" x14ac:dyDescent="0.45">
      <c r="B63">
        <v>59</v>
      </c>
      <c r="C63" s="1">
        <v>429280</v>
      </c>
      <c r="D63" s="1">
        <v>429280</v>
      </c>
      <c r="E63" s="1">
        <v>429280</v>
      </c>
      <c r="F63" s="1">
        <v>429280</v>
      </c>
      <c r="G63" s="1">
        <v>429280</v>
      </c>
      <c r="H63" s="1">
        <v>429280</v>
      </c>
      <c r="I63" s="1">
        <v>429280</v>
      </c>
      <c r="J63" s="1">
        <v>429280</v>
      </c>
      <c r="K63" s="1">
        <v>429280</v>
      </c>
      <c r="L63" s="1">
        <v>429280</v>
      </c>
      <c r="M63" s="1">
        <v>429280</v>
      </c>
      <c r="N63" s="1">
        <v>429280</v>
      </c>
      <c r="O63" s="1">
        <v>429280</v>
      </c>
      <c r="P63" s="1">
        <v>429280</v>
      </c>
      <c r="Q63" s="1">
        <v>429280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</row>
    <row r="64" spans="2:34" x14ac:dyDescent="0.45">
      <c r="B64">
        <v>60</v>
      </c>
      <c r="C64" s="1">
        <v>429140</v>
      </c>
      <c r="D64" s="1">
        <v>429140</v>
      </c>
      <c r="E64" s="1">
        <v>429140</v>
      </c>
      <c r="F64" s="1">
        <v>429140</v>
      </c>
      <c r="G64" s="1">
        <v>429140</v>
      </c>
      <c r="H64" s="1">
        <v>429140</v>
      </c>
      <c r="I64" s="1">
        <v>429140</v>
      </c>
      <c r="J64" s="1">
        <v>429140</v>
      </c>
      <c r="K64" s="1">
        <v>429140</v>
      </c>
      <c r="L64" s="1">
        <v>429140</v>
      </c>
      <c r="M64" s="1">
        <v>429140</v>
      </c>
      <c r="N64" s="1">
        <v>429140</v>
      </c>
      <c r="O64" s="1">
        <v>429140</v>
      </c>
      <c r="P64" s="1">
        <v>429140</v>
      </c>
      <c r="Q64" s="1">
        <v>429140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</row>
    <row r="65" spans="2:34" x14ac:dyDescent="0.45">
      <c r="B65">
        <v>61</v>
      </c>
      <c r="C65" s="1">
        <v>429010</v>
      </c>
      <c r="D65" s="1">
        <v>429010</v>
      </c>
      <c r="E65" s="1">
        <v>429010</v>
      </c>
      <c r="F65" s="1">
        <v>429010</v>
      </c>
      <c r="G65" s="1">
        <v>429010</v>
      </c>
      <c r="H65" s="1">
        <v>429010</v>
      </c>
      <c r="I65" s="1">
        <v>429010</v>
      </c>
      <c r="J65" s="1">
        <v>429010</v>
      </c>
      <c r="K65" s="1">
        <v>429010</v>
      </c>
      <c r="L65" s="1">
        <v>429010</v>
      </c>
      <c r="M65" s="1">
        <v>429010</v>
      </c>
      <c r="N65" s="1">
        <v>429010</v>
      </c>
      <c r="O65" s="1">
        <v>429010</v>
      </c>
      <c r="P65" s="1">
        <v>429010</v>
      </c>
      <c r="Q65" s="1">
        <v>429010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</row>
    <row r="66" spans="2:34" x14ac:dyDescent="0.45">
      <c r="B66">
        <v>62</v>
      </c>
      <c r="C66" s="1">
        <v>428870</v>
      </c>
      <c r="D66" s="1">
        <v>428870</v>
      </c>
      <c r="E66" s="1">
        <v>428870</v>
      </c>
      <c r="F66" s="1">
        <v>428870</v>
      </c>
      <c r="G66" s="1">
        <v>428870</v>
      </c>
      <c r="H66" s="1">
        <v>428870</v>
      </c>
      <c r="I66" s="1">
        <v>428870</v>
      </c>
      <c r="J66" s="1">
        <v>428870</v>
      </c>
      <c r="K66" s="1">
        <v>428870</v>
      </c>
      <c r="L66" s="1">
        <v>428870</v>
      </c>
      <c r="M66" s="1">
        <v>428870</v>
      </c>
      <c r="N66" s="1">
        <v>428870</v>
      </c>
      <c r="O66" s="1">
        <v>428870</v>
      </c>
      <c r="P66" s="1">
        <v>428870</v>
      </c>
      <c r="Q66" s="1">
        <v>428870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</row>
    <row r="67" spans="2:34" x14ac:dyDescent="0.45">
      <c r="B67">
        <v>63</v>
      </c>
      <c r="C67" s="1">
        <v>428740</v>
      </c>
      <c r="D67" s="1">
        <v>428740</v>
      </c>
      <c r="E67" s="1">
        <v>428740</v>
      </c>
      <c r="F67" s="1">
        <v>428740</v>
      </c>
      <c r="G67" s="1">
        <v>428740</v>
      </c>
      <c r="H67" s="1">
        <v>428740</v>
      </c>
      <c r="I67" s="1">
        <v>428740</v>
      </c>
      <c r="J67" s="1">
        <v>428740</v>
      </c>
      <c r="K67" s="1">
        <v>428740</v>
      </c>
      <c r="L67" s="1">
        <v>428740</v>
      </c>
      <c r="M67" s="1">
        <v>428740</v>
      </c>
      <c r="N67" s="1">
        <v>428740</v>
      </c>
      <c r="O67" s="1">
        <v>428740</v>
      </c>
      <c r="P67" s="1">
        <v>428740</v>
      </c>
      <c r="Q67" s="1">
        <v>428740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</row>
    <row r="68" spans="2:34" x14ac:dyDescent="0.45">
      <c r="B68">
        <v>64</v>
      </c>
      <c r="C68" s="1">
        <v>428620</v>
      </c>
      <c r="D68" s="1">
        <v>428620</v>
      </c>
      <c r="E68" s="1">
        <v>428620</v>
      </c>
      <c r="F68" s="1">
        <v>428620</v>
      </c>
      <c r="G68" s="1">
        <v>428620</v>
      </c>
      <c r="H68" s="1">
        <v>428620</v>
      </c>
      <c r="I68" s="1">
        <v>428620</v>
      </c>
      <c r="J68" s="1">
        <v>428620</v>
      </c>
      <c r="K68" s="1">
        <v>428620</v>
      </c>
      <c r="L68" s="1">
        <v>428620</v>
      </c>
      <c r="M68" s="1">
        <v>428620</v>
      </c>
      <c r="N68" s="1">
        <v>428620</v>
      </c>
      <c r="O68" s="1">
        <v>428620</v>
      </c>
      <c r="P68" s="1">
        <v>428620</v>
      </c>
      <c r="Q68" s="1">
        <v>428620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</row>
    <row r="69" spans="2:34" x14ac:dyDescent="0.45">
      <c r="B69">
        <v>65</v>
      </c>
      <c r="C69" s="1">
        <v>428500</v>
      </c>
      <c r="D69" s="1">
        <v>428500</v>
      </c>
      <c r="E69" s="1">
        <v>428500</v>
      </c>
      <c r="F69" s="1">
        <v>428500</v>
      </c>
      <c r="G69" s="1">
        <v>428500</v>
      </c>
      <c r="H69" s="1">
        <v>428500</v>
      </c>
      <c r="I69" s="1">
        <v>428500</v>
      </c>
      <c r="J69" s="1">
        <v>428500</v>
      </c>
      <c r="K69" s="1">
        <v>428500</v>
      </c>
      <c r="L69" s="1">
        <v>428500</v>
      </c>
      <c r="M69" s="1">
        <v>428500</v>
      </c>
      <c r="N69" s="1">
        <v>428500</v>
      </c>
      <c r="O69" s="1">
        <v>428500</v>
      </c>
      <c r="P69" s="1">
        <v>428500</v>
      </c>
      <c r="Q69" s="1">
        <v>428500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</row>
    <row r="70" spans="2:34" x14ac:dyDescent="0.45">
      <c r="B70">
        <v>66</v>
      </c>
      <c r="C70" s="1">
        <v>428380</v>
      </c>
      <c r="D70" s="1">
        <v>428380</v>
      </c>
      <c r="E70" s="1">
        <v>428380</v>
      </c>
      <c r="F70" s="1">
        <v>428380</v>
      </c>
      <c r="G70" s="1">
        <v>428380</v>
      </c>
      <c r="H70" s="1">
        <v>428380</v>
      </c>
      <c r="I70" s="1">
        <v>428380</v>
      </c>
      <c r="J70" s="1">
        <v>428380</v>
      </c>
      <c r="K70" s="1">
        <v>428380</v>
      </c>
      <c r="L70" s="1">
        <v>428380</v>
      </c>
      <c r="M70" s="1">
        <v>428380</v>
      </c>
      <c r="N70" s="1">
        <v>428380</v>
      </c>
      <c r="O70" s="1">
        <v>428380</v>
      </c>
      <c r="P70" s="1">
        <v>428380</v>
      </c>
      <c r="Q70" s="1">
        <v>428380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</row>
    <row r="71" spans="2:34" x14ac:dyDescent="0.45">
      <c r="B71">
        <v>67</v>
      </c>
      <c r="C71" s="1">
        <v>428270</v>
      </c>
      <c r="D71" s="1">
        <v>428270</v>
      </c>
      <c r="E71" s="1">
        <v>428270</v>
      </c>
      <c r="F71" s="1">
        <v>428270</v>
      </c>
      <c r="G71" s="1">
        <v>428270</v>
      </c>
      <c r="H71" s="1">
        <v>428270</v>
      </c>
      <c r="I71" s="1">
        <v>428270</v>
      </c>
      <c r="J71" s="1">
        <v>428270</v>
      </c>
      <c r="K71" s="1">
        <v>428270</v>
      </c>
      <c r="L71" s="1">
        <v>428270</v>
      </c>
      <c r="M71" s="1">
        <v>428270</v>
      </c>
      <c r="N71" s="1">
        <v>428270</v>
      </c>
      <c r="O71" s="1">
        <v>428270</v>
      </c>
      <c r="P71" s="1">
        <v>428270</v>
      </c>
      <c r="Q71" s="1">
        <v>428270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</row>
    <row r="72" spans="2:34" x14ac:dyDescent="0.45">
      <c r="B72">
        <v>68</v>
      </c>
      <c r="C72" s="1">
        <v>428160</v>
      </c>
      <c r="D72" s="1">
        <v>428160</v>
      </c>
      <c r="E72" s="1">
        <v>428160</v>
      </c>
      <c r="F72" s="1">
        <v>428160</v>
      </c>
      <c r="G72" s="1">
        <v>428160</v>
      </c>
      <c r="H72" s="1">
        <v>428160</v>
      </c>
      <c r="I72" s="1">
        <v>428160</v>
      </c>
      <c r="J72" s="1">
        <v>428160</v>
      </c>
      <c r="K72" s="1">
        <v>428160</v>
      </c>
      <c r="L72" s="1">
        <v>428160</v>
      </c>
      <c r="M72" s="1">
        <v>428160</v>
      </c>
      <c r="N72" s="1">
        <v>428160</v>
      </c>
      <c r="O72" s="1">
        <v>428160</v>
      </c>
      <c r="P72" s="1">
        <v>428160</v>
      </c>
      <c r="Q72" s="1">
        <v>428160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</row>
    <row r="73" spans="2:34" x14ac:dyDescent="0.45">
      <c r="B73">
        <v>69</v>
      </c>
      <c r="C73" s="1">
        <v>428050</v>
      </c>
      <c r="D73" s="1">
        <v>428050</v>
      </c>
      <c r="E73" s="1">
        <v>428050</v>
      </c>
      <c r="F73" s="1">
        <v>428050</v>
      </c>
      <c r="G73" s="1">
        <v>428050</v>
      </c>
      <c r="H73" s="1">
        <v>428050</v>
      </c>
      <c r="I73" s="1">
        <v>428050</v>
      </c>
      <c r="J73" s="1">
        <v>428050</v>
      </c>
      <c r="K73" s="1">
        <v>428050</v>
      </c>
      <c r="L73" s="1">
        <v>428050</v>
      </c>
      <c r="M73" s="1">
        <v>428050</v>
      </c>
      <c r="N73" s="1">
        <v>428050</v>
      </c>
      <c r="O73" s="1">
        <v>428050</v>
      </c>
      <c r="P73" s="1">
        <v>428050</v>
      </c>
      <c r="Q73" s="1">
        <v>428050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</row>
    <row r="74" spans="2:34" x14ac:dyDescent="0.45">
      <c r="B74">
        <v>70</v>
      </c>
      <c r="C74" s="1">
        <v>427950</v>
      </c>
      <c r="D74" s="1">
        <v>427950</v>
      </c>
      <c r="E74" s="1">
        <v>427950</v>
      </c>
      <c r="F74" s="1">
        <v>427950</v>
      </c>
      <c r="G74" s="1">
        <v>427950</v>
      </c>
      <c r="H74" s="1">
        <v>427950</v>
      </c>
      <c r="I74" s="1">
        <v>427950</v>
      </c>
      <c r="J74" s="1">
        <v>427950</v>
      </c>
      <c r="K74" s="1">
        <v>427950</v>
      </c>
      <c r="L74" s="1">
        <v>427950</v>
      </c>
      <c r="M74" s="1">
        <v>427950</v>
      </c>
      <c r="N74" s="1">
        <v>427950</v>
      </c>
      <c r="O74" s="1">
        <v>427950</v>
      </c>
      <c r="P74" s="1">
        <v>427950</v>
      </c>
      <c r="Q74" s="1">
        <v>427950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</row>
    <row r="75" spans="2:34" x14ac:dyDescent="0.45">
      <c r="B75">
        <v>71</v>
      </c>
      <c r="C75" s="1">
        <v>427840</v>
      </c>
      <c r="D75" s="1">
        <v>427840</v>
      </c>
      <c r="E75" s="1">
        <v>427840</v>
      </c>
      <c r="F75" s="1">
        <v>427840</v>
      </c>
      <c r="G75" s="1">
        <v>427840</v>
      </c>
      <c r="H75" s="1">
        <v>427840</v>
      </c>
      <c r="I75" s="1">
        <v>427840</v>
      </c>
      <c r="J75" s="1">
        <v>427840</v>
      </c>
      <c r="K75" s="1">
        <v>427840</v>
      </c>
      <c r="L75" s="1">
        <v>427840</v>
      </c>
      <c r="M75" s="1">
        <v>427840</v>
      </c>
      <c r="N75" s="1">
        <v>427840</v>
      </c>
      <c r="O75" s="1">
        <v>427840</v>
      </c>
      <c r="P75" s="1">
        <v>427840</v>
      </c>
      <c r="Q75" s="1">
        <v>427840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</row>
    <row r="76" spans="2:34" x14ac:dyDescent="0.45">
      <c r="B76">
        <v>72</v>
      </c>
      <c r="C76" s="1">
        <v>427750</v>
      </c>
      <c r="D76" s="1">
        <v>427750</v>
      </c>
      <c r="E76" s="1">
        <v>427750</v>
      </c>
      <c r="F76" s="1">
        <v>427750</v>
      </c>
      <c r="G76" s="1">
        <v>427750</v>
      </c>
      <c r="H76" s="1">
        <v>427750</v>
      </c>
      <c r="I76" s="1">
        <v>427750</v>
      </c>
      <c r="J76" s="1">
        <v>427750</v>
      </c>
      <c r="K76" s="1">
        <v>427750</v>
      </c>
      <c r="L76" s="1">
        <v>427750</v>
      </c>
      <c r="M76" s="1">
        <v>427750</v>
      </c>
      <c r="N76" s="1">
        <v>427750</v>
      </c>
      <c r="O76" s="1">
        <v>427750</v>
      </c>
      <c r="P76" s="1">
        <v>427750</v>
      </c>
      <c r="Q76" s="1">
        <v>427750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</row>
    <row r="77" spans="2:34" x14ac:dyDescent="0.45">
      <c r="B77">
        <v>73</v>
      </c>
      <c r="C77" s="1">
        <v>427650</v>
      </c>
      <c r="D77" s="1">
        <v>427650</v>
      </c>
      <c r="E77" s="1">
        <v>427650</v>
      </c>
      <c r="F77" s="1">
        <v>427650</v>
      </c>
      <c r="G77" s="1">
        <v>427650</v>
      </c>
      <c r="H77" s="1">
        <v>427650</v>
      </c>
      <c r="I77" s="1">
        <v>427650</v>
      </c>
      <c r="J77" s="1">
        <v>427650</v>
      </c>
      <c r="K77" s="1">
        <v>427650</v>
      </c>
      <c r="L77" s="1">
        <v>427650</v>
      </c>
      <c r="M77" s="1">
        <v>427650</v>
      </c>
      <c r="N77" s="1">
        <v>427650</v>
      </c>
      <c r="O77" s="1">
        <v>427650</v>
      </c>
      <c r="P77" s="1">
        <v>427650</v>
      </c>
      <c r="Q77" s="1">
        <v>427650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</row>
    <row r="78" spans="2:34" x14ac:dyDescent="0.45">
      <c r="B78">
        <v>74</v>
      </c>
      <c r="C78" s="1">
        <v>427560</v>
      </c>
      <c r="D78" s="1">
        <v>427560</v>
      </c>
      <c r="E78" s="1">
        <v>427560</v>
      </c>
      <c r="F78" s="1">
        <v>427560</v>
      </c>
      <c r="G78" s="1">
        <v>427560</v>
      </c>
      <c r="H78" s="1">
        <v>427560</v>
      </c>
      <c r="I78" s="1">
        <v>427560</v>
      </c>
      <c r="J78" s="1">
        <v>427560</v>
      </c>
      <c r="K78" s="1">
        <v>427560</v>
      </c>
      <c r="L78" s="1">
        <v>427560</v>
      </c>
      <c r="M78" s="1">
        <v>427560</v>
      </c>
      <c r="N78" s="1">
        <v>427560</v>
      </c>
      <c r="O78" s="1">
        <v>427560</v>
      </c>
      <c r="P78" s="1">
        <v>427560</v>
      </c>
      <c r="Q78" s="1">
        <v>427560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</row>
    <row r="79" spans="2:34" x14ac:dyDescent="0.45">
      <c r="B79">
        <v>75</v>
      </c>
      <c r="C79" s="1">
        <v>427470</v>
      </c>
      <c r="D79" s="1">
        <v>427470</v>
      </c>
      <c r="E79" s="1">
        <v>427470</v>
      </c>
      <c r="F79" s="1">
        <v>427470</v>
      </c>
      <c r="G79" s="1">
        <v>427470</v>
      </c>
      <c r="H79" s="1">
        <v>427470</v>
      </c>
      <c r="I79" s="1">
        <v>427470</v>
      </c>
      <c r="J79" s="1">
        <v>427470</v>
      </c>
      <c r="K79" s="1">
        <v>427470</v>
      </c>
      <c r="L79" s="1">
        <v>427470</v>
      </c>
      <c r="M79" s="1">
        <v>427470</v>
      </c>
      <c r="N79" s="1">
        <v>427470</v>
      </c>
      <c r="O79" s="1">
        <v>427470</v>
      </c>
      <c r="P79" s="1">
        <v>427470</v>
      </c>
      <c r="Q79" s="1">
        <v>427470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</row>
    <row r="80" spans="2:34" x14ac:dyDescent="0.45">
      <c r="B80">
        <v>76</v>
      </c>
      <c r="C80" s="1">
        <v>427390</v>
      </c>
      <c r="D80" s="1">
        <v>427390</v>
      </c>
      <c r="E80" s="1">
        <v>427390</v>
      </c>
      <c r="F80" s="1">
        <v>427390</v>
      </c>
      <c r="G80" s="1">
        <v>427390</v>
      </c>
      <c r="H80" s="1">
        <v>427390</v>
      </c>
      <c r="I80" s="1">
        <v>427390</v>
      </c>
      <c r="J80" s="1">
        <v>427390</v>
      </c>
      <c r="K80" s="1">
        <v>427390</v>
      </c>
      <c r="L80" s="1">
        <v>427390</v>
      </c>
      <c r="M80" s="1">
        <v>427390</v>
      </c>
      <c r="N80" s="1">
        <v>427390</v>
      </c>
      <c r="O80" s="1">
        <v>427390</v>
      </c>
      <c r="P80" s="1">
        <v>427390</v>
      </c>
      <c r="Q80" s="1">
        <v>427390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</row>
    <row r="81" spans="2:34" x14ac:dyDescent="0.45">
      <c r="B81">
        <v>77</v>
      </c>
      <c r="C81" s="1">
        <v>427310</v>
      </c>
      <c r="D81" s="1">
        <v>427310</v>
      </c>
      <c r="E81" s="1">
        <v>427310</v>
      </c>
      <c r="F81" s="1">
        <v>427310</v>
      </c>
      <c r="G81" s="1">
        <v>427310</v>
      </c>
      <c r="H81" s="1">
        <v>427310</v>
      </c>
      <c r="I81" s="1">
        <v>427310</v>
      </c>
      <c r="J81" s="1">
        <v>427310</v>
      </c>
      <c r="K81" s="1">
        <v>427310</v>
      </c>
      <c r="L81" s="1">
        <v>427310</v>
      </c>
      <c r="M81" s="1">
        <v>427310</v>
      </c>
      <c r="N81" s="1">
        <v>427310</v>
      </c>
      <c r="O81" s="1">
        <v>427310</v>
      </c>
      <c r="P81" s="1">
        <v>427310</v>
      </c>
      <c r="Q81" s="1">
        <v>427310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</row>
    <row r="82" spans="2:34" x14ac:dyDescent="0.45">
      <c r="B82">
        <v>78</v>
      </c>
      <c r="C82" s="1">
        <v>427230</v>
      </c>
      <c r="D82" s="1">
        <v>427230</v>
      </c>
      <c r="E82" s="1">
        <v>427230</v>
      </c>
      <c r="F82" s="1">
        <v>427230</v>
      </c>
      <c r="G82" s="1">
        <v>427230</v>
      </c>
      <c r="H82" s="1">
        <v>427230</v>
      </c>
      <c r="I82" s="1">
        <v>427230</v>
      </c>
      <c r="J82" s="1">
        <v>427230</v>
      </c>
      <c r="K82" s="1">
        <v>427230</v>
      </c>
      <c r="L82" s="1">
        <v>427230</v>
      </c>
      <c r="M82" s="1">
        <v>427230</v>
      </c>
      <c r="N82" s="1">
        <v>427230</v>
      </c>
      <c r="O82" s="1">
        <v>427230</v>
      </c>
      <c r="P82" s="1">
        <v>427230</v>
      </c>
      <c r="Q82" s="1">
        <v>427230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</row>
    <row r="83" spans="2:34" x14ac:dyDescent="0.45">
      <c r="B83">
        <v>79</v>
      </c>
      <c r="C83" s="1">
        <v>427150</v>
      </c>
      <c r="D83" s="1">
        <v>427150</v>
      </c>
      <c r="E83" s="1">
        <v>427150</v>
      </c>
      <c r="F83" s="1">
        <v>427150</v>
      </c>
      <c r="G83" s="1">
        <v>427150</v>
      </c>
      <c r="H83" s="1">
        <v>427150</v>
      </c>
      <c r="I83" s="1">
        <v>427150</v>
      </c>
      <c r="J83" s="1">
        <v>427150</v>
      </c>
      <c r="K83" s="1">
        <v>427150</v>
      </c>
      <c r="L83" s="1">
        <v>427150</v>
      </c>
      <c r="M83" s="1">
        <v>427150</v>
      </c>
      <c r="N83" s="1">
        <v>427150</v>
      </c>
      <c r="O83" s="1">
        <v>427150</v>
      </c>
      <c r="P83" s="1">
        <v>427150</v>
      </c>
      <c r="Q83" s="1">
        <v>427150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</row>
    <row r="84" spans="2:34" x14ac:dyDescent="0.45">
      <c r="B84">
        <v>80</v>
      </c>
      <c r="C84" s="1">
        <v>427080</v>
      </c>
      <c r="D84" s="1">
        <v>427080</v>
      </c>
      <c r="E84" s="1">
        <v>427080</v>
      </c>
      <c r="F84" s="1">
        <v>427080</v>
      </c>
      <c r="G84" s="1">
        <v>427080</v>
      </c>
      <c r="H84" s="1">
        <v>427080</v>
      </c>
      <c r="I84" s="1">
        <v>427080</v>
      </c>
      <c r="J84" s="1">
        <v>427080</v>
      </c>
      <c r="K84" s="1">
        <v>427080</v>
      </c>
      <c r="L84" s="1">
        <v>427080</v>
      </c>
      <c r="M84" s="1">
        <v>427080</v>
      </c>
      <c r="N84" s="1">
        <v>427080</v>
      </c>
      <c r="O84" s="1">
        <v>427080</v>
      </c>
      <c r="P84" s="1">
        <v>427080</v>
      </c>
      <c r="Q84" s="1">
        <v>427080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</row>
    <row r="85" spans="2:34" x14ac:dyDescent="0.45">
      <c r="B85">
        <v>81</v>
      </c>
      <c r="C85" s="1">
        <v>427010</v>
      </c>
      <c r="D85" s="1">
        <v>427010</v>
      </c>
      <c r="E85" s="1">
        <v>427010</v>
      </c>
      <c r="F85" s="1">
        <v>427010</v>
      </c>
      <c r="G85" s="1">
        <v>427010</v>
      </c>
      <c r="H85" s="1">
        <v>427010</v>
      </c>
      <c r="I85" s="1">
        <v>427010</v>
      </c>
      <c r="J85" s="1">
        <v>427010</v>
      </c>
      <c r="K85" s="1">
        <v>427010</v>
      </c>
      <c r="L85" s="1">
        <v>427010</v>
      </c>
      <c r="M85" s="1">
        <v>427010</v>
      </c>
      <c r="N85" s="1">
        <v>427010</v>
      </c>
      <c r="O85" s="1">
        <v>427010</v>
      </c>
      <c r="P85" s="1">
        <v>427010</v>
      </c>
      <c r="Q85" s="1">
        <v>427010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</row>
    <row r="86" spans="2:34" x14ac:dyDescent="0.45">
      <c r="B86">
        <v>82</v>
      </c>
      <c r="C86" s="1">
        <v>426940</v>
      </c>
      <c r="D86" s="1">
        <v>426940</v>
      </c>
      <c r="E86" s="1">
        <v>426940</v>
      </c>
      <c r="F86" s="1">
        <v>426940</v>
      </c>
      <c r="G86" s="1">
        <v>426940</v>
      </c>
      <c r="H86" s="1">
        <v>426940</v>
      </c>
      <c r="I86" s="1">
        <v>426940</v>
      </c>
      <c r="J86" s="1">
        <v>426940</v>
      </c>
      <c r="K86" s="1">
        <v>426940</v>
      </c>
      <c r="L86" s="1">
        <v>426940</v>
      </c>
      <c r="M86" s="1">
        <v>426940</v>
      </c>
      <c r="N86" s="1">
        <v>426940</v>
      </c>
      <c r="O86" s="1">
        <v>426940</v>
      </c>
      <c r="P86" s="1">
        <v>426940</v>
      </c>
      <c r="Q86" s="1">
        <v>426940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</row>
    <row r="87" spans="2:34" x14ac:dyDescent="0.45">
      <c r="B87">
        <v>83</v>
      </c>
      <c r="C87" s="1">
        <v>426880</v>
      </c>
      <c r="D87" s="1">
        <v>426880</v>
      </c>
      <c r="E87" s="1">
        <v>426880</v>
      </c>
      <c r="F87" s="1">
        <v>426880</v>
      </c>
      <c r="G87" s="1">
        <v>426880</v>
      </c>
      <c r="H87" s="1">
        <v>426880</v>
      </c>
      <c r="I87" s="1">
        <v>426880</v>
      </c>
      <c r="J87" s="1">
        <v>426880</v>
      </c>
      <c r="K87" s="1">
        <v>426880</v>
      </c>
      <c r="L87" s="1">
        <v>426880</v>
      </c>
      <c r="M87" s="1">
        <v>426880</v>
      </c>
      <c r="N87" s="1">
        <v>426880</v>
      </c>
      <c r="O87" s="1">
        <v>426880</v>
      </c>
      <c r="P87" s="1">
        <v>426880</v>
      </c>
      <c r="Q87" s="1">
        <v>426880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</row>
    <row r="88" spans="2:34" x14ac:dyDescent="0.45">
      <c r="B88">
        <v>84</v>
      </c>
      <c r="C88" s="1">
        <v>426820</v>
      </c>
      <c r="D88" s="1">
        <v>426820</v>
      </c>
      <c r="E88" s="1">
        <v>426820</v>
      </c>
      <c r="F88" s="1">
        <v>426820</v>
      </c>
      <c r="G88" s="1">
        <v>426820</v>
      </c>
      <c r="H88" s="1">
        <v>426820</v>
      </c>
      <c r="I88" s="1">
        <v>426820</v>
      </c>
      <c r="J88" s="1">
        <v>426820</v>
      </c>
      <c r="K88" s="1">
        <v>426820</v>
      </c>
      <c r="L88" s="1">
        <v>426820</v>
      </c>
      <c r="M88" s="1">
        <v>426820</v>
      </c>
      <c r="N88" s="1">
        <v>426820</v>
      </c>
      <c r="O88" s="1">
        <v>426820</v>
      </c>
      <c r="P88" s="1">
        <v>426820</v>
      </c>
      <c r="Q88" s="1">
        <v>426820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</row>
    <row r="89" spans="2:34" x14ac:dyDescent="0.45">
      <c r="B89">
        <v>85</v>
      </c>
      <c r="C89" s="1">
        <v>426760</v>
      </c>
      <c r="D89" s="1">
        <v>426760</v>
      </c>
      <c r="E89" s="1">
        <v>426760</v>
      </c>
      <c r="F89" s="1">
        <v>426760</v>
      </c>
      <c r="G89" s="1">
        <v>426760</v>
      </c>
      <c r="H89" s="1">
        <v>426760</v>
      </c>
      <c r="I89" s="1">
        <v>426760</v>
      </c>
      <c r="J89" s="1">
        <v>426760</v>
      </c>
      <c r="K89" s="1">
        <v>426760</v>
      </c>
      <c r="L89" s="1">
        <v>426760</v>
      </c>
      <c r="M89" s="1">
        <v>426760</v>
      </c>
      <c r="N89" s="1">
        <v>426760</v>
      </c>
      <c r="O89" s="1">
        <v>426760</v>
      </c>
      <c r="P89" s="1">
        <v>426760</v>
      </c>
      <c r="Q89" s="1">
        <v>426760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</row>
    <row r="90" spans="2:34" x14ac:dyDescent="0.45">
      <c r="B90">
        <v>86</v>
      </c>
      <c r="C90" s="1">
        <v>426710</v>
      </c>
      <c r="D90" s="1">
        <v>426710</v>
      </c>
      <c r="E90" s="1">
        <v>426710</v>
      </c>
      <c r="F90" s="1">
        <v>426710</v>
      </c>
      <c r="G90" s="1">
        <v>426710</v>
      </c>
      <c r="H90" s="1">
        <v>426710</v>
      </c>
      <c r="I90" s="1">
        <v>426710</v>
      </c>
      <c r="J90" s="1">
        <v>426710</v>
      </c>
      <c r="K90" s="1">
        <v>426710</v>
      </c>
      <c r="L90" s="1">
        <v>426710</v>
      </c>
      <c r="M90" s="1">
        <v>426710</v>
      </c>
      <c r="N90" s="1">
        <v>426710</v>
      </c>
      <c r="O90" s="1">
        <v>426710</v>
      </c>
      <c r="P90" s="1">
        <v>426710</v>
      </c>
      <c r="Q90" s="1">
        <v>426710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</row>
    <row r="91" spans="2:34" x14ac:dyDescent="0.45">
      <c r="B91">
        <v>87</v>
      </c>
      <c r="C91" s="1">
        <v>426650</v>
      </c>
      <c r="D91" s="1">
        <v>426650</v>
      </c>
      <c r="E91" s="1">
        <v>426650</v>
      </c>
      <c r="F91" s="1">
        <v>426650</v>
      </c>
      <c r="G91" s="1">
        <v>426650</v>
      </c>
      <c r="H91" s="1">
        <v>426650</v>
      </c>
      <c r="I91" s="1">
        <v>426650</v>
      </c>
      <c r="J91" s="1">
        <v>426650</v>
      </c>
      <c r="K91" s="1">
        <v>426650</v>
      </c>
      <c r="L91" s="1">
        <v>426650</v>
      </c>
      <c r="M91" s="1">
        <v>426650</v>
      </c>
      <c r="N91" s="1">
        <v>426650</v>
      </c>
      <c r="O91" s="1">
        <v>426650</v>
      </c>
      <c r="P91" s="1">
        <v>426650</v>
      </c>
      <c r="Q91" s="1">
        <v>426650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</row>
    <row r="92" spans="2:34" x14ac:dyDescent="0.45">
      <c r="B92">
        <v>88</v>
      </c>
      <c r="C92" s="1">
        <v>426610</v>
      </c>
      <c r="D92" s="1">
        <v>426610</v>
      </c>
      <c r="E92" s="1">
        <v>426610</v>
      </c>
      <c r="F92" s="1">
        <v>426610</v>
      </c>
      <c r="G92" s="1">
        <v>426610</v>
      </c>
      <c r="H92" s="1">
        <v>426610</v>
      </c>
      <c r="I92" s="1">
        <v>426610</v>
      </c>
      <c r="J92" s="1">
        <v>426610</v>
      </c>
      <c r="K92" s="1">
        <v>426610</v>
      </c>
      <c r="L92" s="1">
        <v>426610</v>
      </c>
      <c r="M92" s="1">
        <v>426610</v>
      </c>
      <c r="N92" s="1">
        <v>426610</v>
      </c>
      <c r="O92" s="1">
        <v>426610</v>
      </c>
      <c r="P92" s="1">
        <v>426610</v>
      </c>
      <c r="Q92" s="1">
        <v>426610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</row>
    <row r="93" spans="2:34" x14ac:dyDescent="0.45">
      <c r="B93">
        <v>89</v>
      </c>
      <c r="C93" s="1">
        <v>426560</v>
      </c>
      <c r="D93" s="1">
        <v>426560</v>
      </c>
      <c r="E93" s="1">
        <v>426560</v>
      </c>
      <c r="F93" s="1">
        <v>426560</v>
      </c>
      <c r="G93" s="1">
        <v>426560</v>
      </c>
      <c r="H93" s="1">
        <v>426560</v>
      </c>
      <c r="I93" s="1">
        <v>426560</v>
      </c>
      <c r="J93" s="1">
        <v>426560</v>
      </c>
      <c r="K93" s="1">
        <v>426560</v>
      </c>
      <c r="L93" s="1">
        <v>426560</v>
      </c>
      <c r="M93" s="1">
        <v>426560</v>
      </c>
      <c r="N93" s="1">
        <v>426560</v>
      </c>
      <c r="O93" s="1">
        <v>426560</v>
      </c>
      <c r="P93" s="1">
        <v>426560</v>
      </c>
      <c r="Q93" s="1">
        <v>426560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</row>
    <row r="94" spans="2:34" x14ac:dyDescent="0.45">
      <c r="B94">
        <v>90</v>
      </c>
      <c r="C94" s="1">
        <v>426520</v>
      </c>
      <c r="D94" s="1">
        <v>426520</v>
      </c>
      <c r="E94" s="1">
        <v>426520</v>
      </c>
      <c r="F94" s="1">
        <v>426520</v>
      </c>
      <c r="G94" s="1">
        <v>426520</v>
      </c>
      <c r="H94" s="1">
        <v>426520</v>
      </c>
      <c r="I94" s="1">
        <v>426520</v>
      </c>
      <c r="J94" s="1">
        <v>426520</v>
      </c>
      <c r="K94" s="1">
        <v>426520</v>
      </c>
      <c r="L94" s="1">
        <v>426520</v>
      </c>
      <c r="M94" s="1">
        <v>426520</v>
      </c>
      <c r="N94" s="1">
        <v>426520</v>
      </c>
      <c r="O94" s="1">
        <v>426520</v>
      </c>
      <c r="P94" s="1">
        <v>426520</v>
      </c>
      <c r="Q94" s="1">
        <v>426520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</row>
    <row r="95" spans="2:34" x14ac:dyDescent="0.45">
      <c r="B95">
        <v>91</v>
      </c>
      <c r="C95" s="1">
        <v>426480</v>
      </c>
      <c r="D95" s="1">
        <v>426480</v>
      </c>
      <c r="E95" s="1">
        <v>426480</v>
      </c>
      <c r="F95" s="1">
        <v>426480</v>
      </c>
      <c r="G95" s="1">
        <v>426480</v>
      </c>
      <c r="H95" s="1">
        <v>426480</v>
      </c>
      <c r="I95" s="1">
        <v>426480</v>
      </c>
      <c r="J95" s="1">
        <v>426480</v>
      </c>
      <c r="K95" s="1">
        <v>426480</v>
      </c>
      <c r="L95" s="1">
        <v>426480</v>
      </c>
      <c r="M95" s="1">
        <v>426480</v>
      </c>
      <c r="N95" s="1">
        <v>426480</v>
      </c>
      <c r="O95" s="1">
        <v>426480</v>
      </c>
      <c r="P95" s="1">
        <v>426480</v>
      </c>
      <c r="Q95" s="1">
        <v>426480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</row>
    <row r="96" spans="2:34" x14ac:dyDescent="0.45">
      <c r="B96">
        <v>92</v>
      </c>
      <c r="C96" s="1">
        <v>426440</v>
      </c>
      <c r="D96" s="1">
        <v>426440</v>
      </c>
      <c r="E96" s="1">
        <v>426440</v>
      </c>
      <c r="F96" s="1">
        <v>426440</v>
      </c>
      <c r="G96" s="1">
        <v>426440</v>
      </c>
      <c r="H96" s="1">
        <v>426440</v>
      </c>
      <c r="I96" s="1">
        <v>426440</v>
      </c>
      <c r="J96" s="1">
        <v>426440</v>
      </c>
      <c r="K96" s="1">
        <v>426440</v>
      </c>
      <c r="L96" s="1">
        <v>426440</v>
      </c>
      <c r="M96" s="1">
        <v>426440</v>
      </c>
      <c r="N96" s="1">
        <v>426440</v>
      </c>
      <c r="O96" s="1">
        <v>426440</v>
      </c>
      <c r="P96" s="1">
        <v>426440</v>
      </c>
      <c r="Q96" s="1">
        <v>426440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</row>
    <row r="97" spans="2:34" x14ac:dyDescent="0.45">
      <c r="B97">
        <v>93</v>
      </c>
      <c r="C97" s="1">
        <v>426400</v>
      </c>
      <c r="D97" s="1">
        <v>426400</v>
      </c>
      <c r="E97" s="1">
        <v>426400</v>
      </c>
      <c r="F97" s="1">
        <v>426400</v>
      </c>
      <c r="G97" s="1">
        <v>426400</v>
      </c>
      <c r="H97" s="1">
        <v>426400</v>
      </c>
      <c r="I97" s="1">
        <v>426400</v>
      </c>
      <c r="J97" s="1">
        <v>426400</v>
      </c>
      <c r="K97" s="1">
        <v>426400</v>
      </c>
      <c r="L97" s="1">
        <v>426400</v>
      </c>
      <c r="M97" s="1">
        <v>426400</v>
      </c>
      <c r="N97" s="1">
        <v>426400</v>
      </c>
      <c r="O97" s="1">
        <v>426400</v>
      </c>
      <c r="P97" s="1">
        <v>426400</v>
      </c>
      <c r="Q97" s="1">
        <v>426400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</row>
    <row r="98" spans="2:34" x14ac:dyDescent="0.45">
      <c r="B98">
        <v>94</v>
      </c>
      <c r="C98" s="1">
        <v>426370</v>
      </c>
      <c r="D98" s="1">
        <v>426370</v>
      </c>
      <c r="E98" s="1">
        <v>426370</v>
      </c>
      <c r="F98" s="1">
        <v>426370</v>
      </c>
      <c r="G98" s="1">
        <v>426370</v>
      </c>
      <c r="H98" s="1">
        <v>426370</v>
      </c>
      <c r="I98" s="1">
        <v>426370</v>
      </c>
      <c r="J98" s="1">
        <v>426370</v>
      </c>
      <c r="K98" s="1">
        <v>426370</v>
      </c>
      <c r="L98" s="1">
        <v>426370</v>
      </c>
      <c r="M98" s="1">
        <v>426370</v>
      </c>
      <c r="N98" s="1">
        <v>426370</v>
      </c>
      <c r="O98" s="1">
        <v>426370</v>
      </c>
      <c r="P98" s="1">
        <v>426370</v>
      </c>
      <c r="Q98" s="1">
        <v>426370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</row>
    <row r="99" spans="2:34" x14ac:dyDescent="0.45">
      <c r="B99">
        <v>95</v>
      </c>
      <c r="C99" s="1">
        <v>426330</v>
      </c>
      <c r="D99" s="1">
        <v>426330</v>
      </c>
      <c r="E99" s="1">
        <v>426330</v>
      </c>
      <c r="F99" s="1">
        <v>426330</v>
      </c>
      <c r="G99" s="1">
        <v>426330</v>
      </c>
      <c r="H99" s="1">
        <v>426330</v>
      </c>
      <c r="I99" s="1">
        <v>426330</v>
      </c>
      <c r="J99" s="1">
        <v>426330</v>
      </c>
      <c r="K99" s="1">
        <v>426330</v>
      </c>
      <c r="L99" s="1">
        <v>426330</v>
      </c>
      <c r="M99" s="1">
        <v>426330</v>
      </c>
      <c r="N99" s="1">
        <v>426330</v>
      </c>
      <c r="O99" s="1">
        <v>426330</v>
      </c>
      <c r="P99" s="1">
        <v>426330</v>
      </c>
      <c r="Q99" s="1">
        <v>426330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</row>
    <row r="100" spans="2:34" x14ac:dyDescent="0.45">
      <c r="B100">
        <v>96</v>
      </c>
      <c r="C100" s="1">
        <v>426300</v>
      </c>
      <c r="D100" s="1">
        <v>426300</v>
      </c>
      <c r="E100" s="1">
        <v>426300</v>
      </c>
      <c r="F100" s="1">
        <v>426300</v>
      </c>
      <c r="G100" s="1">
        <v>426300</v>
      </c>
      <c r="H100" s="1">
        <v>426300</v>
      </c>
      <c r="I100" s="1">
        <v>426300</v>
      </c>
      <c r="J100" s="1">
        <v>426300</v>
      </c>
      <c r="K100" s="1">
        <v>426300</v>
      </c>
      <c r="L100" s="1">
        <v>426300</v>
      </c>
      <c r="M100" s="1">
        <v>426300</v>
      </c>
      <c r="N100" s="1">
        <v>426300</v>
      </c>
      <c r="O100" s="1">
        <v>426300</v>
      </c>
      <c r="P100" s="1">
        <v>426300</v>
      </c>
      <c r="Q100" s="1">
        <v>426300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</row>
    <row r="101" spans="2:34" x14ac:dyDescent="0.45">
      <c r="B101">
        <v>97</v>
      </c>
      <c r="C101" s="1">
        <v>426270</v>
      </c>
      <c r="D101" s="1">
        <v>426270</v>
      </c>
      <c r="E101" s="1">
        <v>426270</v>
      </c>
      <c r="F101" s="1">
        <v>426270</v>
      </c>
      <c r="G101" s="1">
        <v>426270</v>
      </c>
      <c r="H101" s="1">
        <v>426270</v>
      </c>
      <c r="I101" s="1">
        <v>426270</v>
      </c>
      <c r="J101" s="1">
        <v>426270</v>
      </c>
      <c r="K101" s="1">
        <v>426270</v>
      </c>
      <c r="L101" s="1">
        <v>426270</v>
      </c>
      <c r="M101" s="1">
        <v>426270</v>
      </c>
      <c r="N101" s="1">
        <v>426270</v>
      </c>
      <c r="O101" s="1">
        <v>426270</v>
      </c>
      <c r="P101" s="1">
        <v>426270</v>
      </c>
      <c r="Q101" s="1">
        <v>426270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</row>
    <row r="102" spans="2:34" x14ac:dyDescent="0.45">
      <c r="B102">
        <v>98</v>
      </c>
      <c r="C102" s="1">
        <v>426240</v>
      </c>
      <c r="D102" s="1">
        <v>426240</v>
      </c>
      <c r="E102" s="1">
        <v>426240</v>
      </c>
      <c r="F102" s="1">
        <v>426240</v>
      </c>
      <c r="G102" s="1">
        <v>426240</v>
      </c>
      <c r="H102" s="1">
        <v>426240</v>
      </c>
      <c r="I102" s="1">
        <v>426240</v>
      </c>
      <c r="J102" s="1">
        <v>426240</v>
      </c>
      <c r="K102" s="1">
        <v>426240</v>
      </c>
      <c r="L102" s="1">
        <v>426240</v>
      </c>
      <c r="M102" s="1">
        <v>426240</v>
      </c>
      <c r="N102" s="1">
        <v>426240</v>
      </c>
      <c r="O102" s="1">
        <v>426240</v>
      </c>
      <c r="P102" s="1">
        <v>426240</v>
      </c>
      <c r="Q102" s="1">
        <v>426240</v>
      </c>
      <c r="T102">
        <v>29116</v>
      </c>
      <c r="U102">
        <v>29116</v>
      </c>
      <c r="V102">
        <v>29116</v>
      </c>
      <c r="W102">
        <v>29116</v>
      </c>
      <c r="X102">
        <v>29116</v>
      </c>
      <c r="Y102">
        <v>29116</v>
      </c>
      <c r="Z102">
        <v>29116</v>
      </c>
      <c r="AA102">
        <v>29116</v>
      </c>
      <c r="AB102">
        <v>29116</v>
      </c>
      <c r="AC102">
        <v>29116</v>
      </c>
      <c r="AD102">
        <v>29116</v>
      </c>
      <c r="AE102">
        <v>29116</v>
      </c>
      <c r="AF102">
        <v>29116</v>
      </c>
      <c r="AG102">
        <v>29116</v>
      </c>
      <c r="AH102">
        <v>29116</v>
      </c>
    </row>
    <row r="103" spans="2:34" x14ac:dyDescent="0.45">
      <c r="B103">
        <v>99</v>
      </c>
      <c r="C103" s="1">
        <v>426220</v>
      </c>
      <c r="D103" s="1">
        <v>426220</v>
      </c>
      <c r="E103" s="1">
        <v>426220</v>
      </c>
      <c r="F103" s="1">
        <v>426220</v>
      </c>
      <c r="G103" s="1">
        <v>426220</v>
      </c>
      <c r="H103" s="1">
        <v>426220</v>
      </c>
      <c r="I103" s="1">
        <v>426220</v>
      </c>
      <c r="J103" s="1">
        <v>426220</v>
      </c>
      <c r="K103" s="1">
        <v>426220</v>
      </c>
      <c r="L103" s="1">
        <v>426220</v>
      </c>
      <c r="M103" s="1">
        <v>426220</v>
      </c>
      <c r="N103" s="1">
        <v>426220</v>
      </c>
      <c r="O103" s="1">
        <v>426220</v>
      </c>
      <c r="P103" s="1">
        <v>426220</v>
      </c>
      <c r="Q103" s="1">
        <v>426220</v>
      </c>
      <c r="T103">
        <v>28728</v>
      </c>
      <c r="U103">
        <v>28728</v>
      </c>
      <c r="V103">
        <v>28728</v>
      </c>
      <c r="W103">
        <v>28728</v>
      </c>
      <c r="X103">
        <v>28728</v>
      </c>
      <c r="Y103">
        <v>28728</v>
      </c>
      <c r="Z103">
        <v>28728</v>
      </c>
      <c r="AA103">
        <v>28728</v>
      </c>
      <c r="AB103">
        <v>28728</v>
      </c>
      <c r="AC103">
        <v>28728</v>
      </c>
      <c r="AD103">
        <v>28728</v>
      </c>
      <c r="AE103">
        <v>28728</v>
      </c>
      <c r="AF103">
        <v>28728</v>
      </c>
      <c r="AG103">
        <v>28728</v>
      </c>
      <c r="AH103">
        <v>28728</v>
      </c>
    </row>
    <row r="104" spans="2:34" x14ac:dyDescent="0.45">
      <c r="B104">
        <v>100</v>
      </c>
      <c r="C104" s="1">
        <v>426190</v>
      </c>
      <c r="D104" s="1">
        <v>426190</v>
      </c>
      <c r="E104" s="1">
        <v>426190</v>
      </c>
      <c r="F104" s="1">
        <v>426190</v>
      </c>
      <c r="G104" s="1">
        <v>426190</v>
      </c>
      <c r="H104" s="1">
        <v>426190</v>
      </c>
      <c r="I104" s="1">
        <v>426190</v>
      </c>
      <c r="J104" s="1">
        <v>426190</v>
      </c>
      <c r="K104" s="1">
        <v>426190</v>
      </c>
      <c r="L104" s="1">
        <v>426190</v>
      </c>
      <c r="M104" s="1">
        <v>426190</v>
      </c>
      <c r="N104" s="1">
        <v>426190</v>
      </c>
      <c r="O104" s="1">
        <v>426190</v>
      </c>
      <c r="P104" s="1">
        <v>426190</v>
      </c>
      <c r="Q104" s="1">
        <v>426190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</row>
    <row r="105" spans="2:34" x14ac:dyDescent="0.45">
      <c r="B105">
        <v>101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</row>
    <row r="106" spans="2:34" x14ac:dyDescent="0.45">
      <c r="B106">
        <v>102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</row>
    <row r="107" spans="2:34" x14ac:dyDescent="0.45">
      <c r="B107">
        <v>103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</row>
    <row r="108" spans="2:34" x14ac:dyDescent="0.45">
      <c r="B108">
        <v>104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</row>
    <row r="109" spans="2:34" x14ac:dyDescent="0.45">
      <c r="B109">
        <v>105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</row>
    <row r="110" spans="2:34" x14ac:dyDescent="0.45">
      <c r="B110">
        <v>106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</row>
    <row r="111" spans="2:34" x14ac:dyDescent="0.45">
      <c r="B111">
        <v>107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</row>
    <row r="112" spans="2:34" x14ac:dyDescent="0.45">
      <c r="B112">
        <v>108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</row>
    <row r="113" spans="2:34" x14ac:dyDescent="0.45">
      <c r="B113">
        <v>109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</row>
    <row r="114" spans="2:34" x14ac:dyDescent="0.45">
      <c r="B114">
        <v>110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</row>
    <row r="115" spans="2:34" x14ac:dyDescent="0.45">
      <c r="B115">
        <v>111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</row>
    <row r="116" spans="2:34" x14ac:dyDescent="0.45">
      <c r="B116">
        <v>112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</row>
    <row r="117" spans="2:34" x14ac:dyDescent="0.45">
      <c r="B117">
        <v>113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</row>
    <row r="118" spans="2:34" x14ac:dyDescent="0.45">
      <c r="B118">
        <v>114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</row>
    <row r="119" spans="2:34" x14ac:dyDescent="0.45">
      <c r="B119">
        <v>115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</row>
    <row r="120" spans="2:34" x14ac:dyDescent="0.45">
      <c r="B120">
        <v>116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</row>
    <row r="121" spans="2:34" x14ac:dyDescent="0.45">
      <c r="B121">
        <v>117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</row>
    <row r="122" spans="2:34" x14ac:dyDescent="0.45">
      <c r="B122">
        <v>118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</row>
    <row r="123" spans="2:34" x14ac:dyDescent="0.45">
      <c r="B123">
        <v>119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</row>
    <row r="124" spans="2:34" x14ac:dyDescent="0.45">
      <c r="B124">
        <v>120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</row>
    <row r="125" spans="2:34" x14ac:dyDescent="0.45">
      <c r="B125">
        <v>121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</row>
    <row r="126" spans="2:34" x14ac:dyDescent="0.45">
      <c r="B126">
        <v>122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</row>
    <row r="127" spans="2:34" x14ac:dyDescent="0.45">
      <c r="B127">
        <v>123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</row>
    <row r="128" spans="2:34" x14ac:dyDescent="0.45">
      <c r="B128">
        <v>124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</row>
    <row r="129" spans="2:34" x14ac:dyDescent="0.45">
      <c r="B129">
        <v>125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</row>
    <row r="130" spans="2:34" x14ac:dyDescent="0.45">
      <c r="B130">
        <v>126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</row>
    <row r="131" spans="2:34" x14ac:dyDescent="0.45">
      <c r="B131">
        <v>127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</row>
    <row r="132" spans="2:34" x14ac:dyDescent="0.45">
      <c r="B132">
        <v>128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</row>
    <row r="133" spans="2:34" x14ac:dyDescent="0.45">
      <c r="B133">
        <v>129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</row>
    <row r="134" spans="2:34" x14ac:dyDescent="0.45">
      <c r="B134">
        <v>130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</row>
    <row r="136" spans="2:34" x14ac:dyDescent="0.45">
      <c r="C136" s="3">
        <v>42</v>
      </c>
      <c r="D136" s="3">
        <v>43</v>
      </c>
      <c r="E136" s="3">
        <v>44</v>
      </c>
      <c r="F136" s="3">
        <v>45</v>
      </c>
      <c r="G136" s="3">
        <v>46</v>
      </c>
      <c r="H136" s="3">
        <v>47</v>
      </c>
      <c r="I136" s="3">
        <v>48</v>
      </c>
      <c r="J136" s="3">
        <v>49</v>
      </c>
      <c r="K136" s="3">
        <v>50</v>
      </c>
      <c r="L136" s="3">
        <v>51</v>
      </c>
      <c r="M136" s="3">
        <v>52</v>
      </c>
      <c r="N136" s="3">
        <v>53</v>
      </c>
      <c r="O136" s="3">
        <v>54</v>
      </c>
      <c r="P136" s="3">
        <v>55</v>
      </c>
      <c r="Q136" s="3">
        <v>56</v>
      </c>
    </row>
    <row r="137" spans="2:34" x14ac:dyDescent="0.45">
      <c r="C137" s="2">
        <f>SUM(C4:C134)</f>
        <v>27968130</v>
      </c>
      <c r="D137" s="2">
        <f t="shared" ref="D137:AH137" si="0">SUM(D4:D134)</f>
        <v>27526820</v>
      </c>
      <c r="E137" s="2">
        <f t="shared" si="0"/>
        <v>27083790</v>
      </c>
      <c r="F137" s="2">
        <f t="shared" si="0"/>
        <v>26638960</v>
      </c>
      <c r="G137" s="2">
        <f t="shared" si="0"/>
        <v>26199330</v>
      </c>
      <c r="H137" s="2">
        <f t="shared" si="0"/>
        <v>25761430</v>
      </c>
      <c r="I137" s="2">
        <f t="shared" si="0"/>
        <v>25324520</v>
      </c>
      <c r="J137" s="2">
        <f t="shared" si="0"/>
        <v>24888980</v>
      </c>
      <c r="K137" s="2">
        <f t="shared" si="0"/>
        <v>24454870</v>
      </c>
      <c r="L137" s="2">
        <f t="shared" si="0"/>
        <v>24022070</v>
      </c>
      <c r="M137" s="2">
        <f t="shared" si="0"/>
        <v>23590190</v>
      </c>
      <c r="N137" s="2">
        <f t="shared" si="0"/>
        <v>23159010</v>
      </c>
      <c r="O137" s="2">
        <f t="shared" si="0"/>
        <v>22728180</v>
      </c>
      <c r="P137" s="2">
        <f t="shared" si="0"/>
        <v>22297650</v>
      </c>
      <c r="Q137" s="2">
        <f t="shared" si="0"/>
        <v>21867410</v>
      </c>
      <c r="R137" s="2"/>
      <c r="S137" s="2"/>
      <c r="T137" s="2">
        <f t="shared" si="0"/>
        <v>57844</v>
      </c>
      <c r="U137" s="2">
        <f t="shared" si="0"/>
        <v>57844</v>
      </c>
      <c r="V137" s="2">
        <f t="shared" si="0"/>
        <v>57844</v>
      </c>
      <c r="W137" s="2">
        <f t="shared" si="0"/>
        <v>57844</v>
      </c>
      <c r="X137" s="2">
        <f t="shared" si="0"/>
        <v>57844</v>
      </c>
      <c r="Y137" s="2">
        <f t="shared" si="0"/>
        <v>57844</v>
      </c>
      <c r="Z137" s="2">
        <f t="shared" si="0"/>
        <v>57844</v>
      </c>
      <c r="AA137" s="2">
        <f t="shared" si="0"/>
        <v>57844</v>
      </c>
      <c r="AB137" s="2">
        <f t="shared" si="0"/>
        <v>57844</v>
      </c>
      <c r="AC137" s="2">
        <f t="shared" si="0"/>
        <v>57844</v>
      </c>
      <c r="AD137" s="2">
        <f t="shared" si="0"/>
        <v>57844</v>
      </c>
      <c r="AE137" s="2">
        <f t="shared" si="0"/>
        <v>57844</v>
      </c>
      <c r="AF137" s="2">
        <f t="shared" si="0"/>
        <v>57844</v>
      </c>
      <c r="AG137" s="2">
        <f t="shared" si="0"/>
        <v>57844</v>
      </c>
      <c r="AH137" s="2">
        <f t="shared" si="0"/>
        <v>57844</v>
      </c>
    </row>
    <row r="138" spans="2:34" x14ac:dyDescent="0.45">
      <c r="C138" s="1">
        <v>27968094</v>
      </c>
    </row>
    <row r="145" spans="3:3" x14ac:dyDescent="0.45">
      <c r="C145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J109"/>
  <sheetViews>
    <sheetView tabSelected="1" zoomScale="110" zoomScaleNormal="110" workbookViewId="0">
      <selection activeCell="N14" sqref="N14"/>
    </sheetView>
  </sheetViews>
  <sheetFormatPr defaultRowHeight="14.25" x14ac:dyDescent="0.45"/>
  <cols>
    <col min="2" max="2" width="13.265625" bestFit="1" customWidth="1"/>
    <col min="5" max="5" width="14.59765625" bestFit="1" customWidth="1"/>
    <col min="6" max="6" width="10.86328125" customWidth="1"/>
    <col min="7" max="7" width="11.73046875" customWidth="1"/>
    <col min="8" max="8" width="12.3984375" customWidth="1"/>
    <col min="9" max="19" width="11.265625" customWidth="1"/>
  </cols>
  <sheetData>
    <row r="1" spans="2:36" x14ac:dyDescent="0.45">
      <c r="B1" t="s">
        <v>15</v>
      </c>
      <c r="C1" s="22">
        <v>0.1</v>
      </c>
      <c r="G1" t="s">
        <v>52</v>
      </c>
      <c r="H1" t="s">
        <v>53</v>
      </c>
      <c r="I1" s="35" t="s">
        <v>54</v>
      </c>
    </row>
    <row r="2" spans="2:36" x14ac:dyDescent="0.45">
      <c r="B2" t="s">
        <v>18</v>
      </c>
      <c r="C2" s="23">
        <v>1.7500000000000002E-2</v>
      </c>
      <c r="G2" s="34">
        <f>E109</f>
        <v>20497912.747694679</v>
      </c>
      <c r="H2" s="34">
        <f>S109</f>
        <v>20464162.863799665</v>
      </c>
      <c r="I2" s="20">
        <f>G2-H2</f>
        <v>33749.883895013481</v>
      </c>
    </row>
    <row r="3" spans="2:36" x14ac:dyDescent="0.45">
      <c r="B3" t="s">
        <v>19</v>
      </c>
      <c r="C3" s="23">
        <v>1.7500000000000002E-2</v>
      </c>
    </row>
    <row r="4" spans="2:36" x14ac:dyDescent="0.45">
      <c r="C4" s="22"/>
      <c r="E4" s="3" t="s">
        <v>5</v>
      </c>
      <c r="V4" s="3"/>
    </row>
    <row r="5" spans="2:36" x14ac:dyDescent="0.45">
      <c r="B5" s="3" t="s">
        <v>0</v>
      </c>
      <c r="C5" t="s">
        <v>13</v>
      </c>
      <c r="D5" t="s">
        <v>14</v>
      </c>
      <c r="E5" s="18">
        <v>42</v>
      </c>
      <c r="F5" s="18">
        <v>43</v>
      </c>
      <c r="G5" s="18">
        <v>44</v>
      </c>
      <c r="H5" s="18">
        <v>45</v>
      </c>
      <c r="I5" s="18">
        <v>46</v>
      </c>
      <c r="J5" s="18">
        <v>47</v>
      </c>
      <c r="K5" s="18">
        <v>48</v>
      </c>
      <c r="L5" s="18">
        <v>49</v>
      </c>
      <c r="M5" s="18">
        <v>50</v>
      </c>
      <c r="N5" s="18">
        <v>51</v>
      </c>
      <c r="O5" s="18">
        <v>52</v>
      </c>
      <c r="P5" s="18">
        <v>53</v>
      </c>
      <c r="Q5" s="18">
        <v>54</v>
      </c>
      <c r="R5" s="18">
        <v>55</v>
      </c>
      <c r="S5" s="18">
        <v>56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2:36" x14ac:dyDescent="0.45">
      <c r="B6">
        <v>0</v>
      </c>
      <c r="C6" s="16">
        <v>3</v>
      </c>
      <c r="D6" s="16">
        <v>20</v>
      </c>
      <c r="E6" s="17">
        <f>$C6*'Total CH4 prod CO2 Inj'!$C4+$D6*'Total CH4 prod CO2 Inj'!T4-'Inj sep cost'!C4-'Inj sep cost'!T4</f>
        <v>0</v>
      </c>
      <c r="F6" s="17">
        <f>$C6*'Total CH4 prod CO2 Inj'!$C4+$D6*'Total CH4 prod CO2 Inj'!U4-'Inj sep cost'!D4-'Inj sep cost'!U4</f>
        <v>0</v>
      </c>
      <c r="G6" s="17">
        <f>$C6*'Total CH4 prod CO2 Inj'!$C4+$D6*'Total CH4 prod CO2 Inj'!V4-'Inj sep cost'!E4-'Inj sep cost'!V4</f>
        <v>0</v>
      </c>
      <c r="H6" s="17">
        <f>$C6*'Total CH4 prod CO2 Inj'!$C4+$D6*'Total CH4 prod CO2 Inj'!W4-'Inj sep cost'!F4-'Inj sep cost'!W4</f>
        <v>0</v>
      </c>
      <c r="I6" s="17">
        <f>$C6*'Total CH4 prod CO2 Inj'!$C4+$D6*'Total CH4 prod CO2 Inj'!X4-'Inj sep cost'!G4-'Inj sep cost'!X4</f>
        <v>0</v>
      </c>
      <c r="J6" s="17">
        <f>$C6*'Total CH4 prod CO2 Inj'!$C4+$D6*'Total CH4 prod CO2 Inj'!Y4-'Inj sep cost'!H4-'Inj sep cost'!Y4</f>
        <v>0</v>
      </c>
      <c r="K6" s="17">
        <f>$C6*'Total CH4 prod CO2 Inj'!$C4+$D6*'Total CH4 prod CO2 Inj'!Z4-'Inj sep cost'!I4-'Inj sep cost'!Z4</f>
        <v>0</v>
      </c>
      <c r="L6" s="17">
        <f>$C6*'Total CH4 prod CO2 Inj'!$C4+$D6*'Total CH4 prod CO2 Inj'!AA4-'Inj sep cost'!J4-'Inj sep cost'!AA4</f>
        <v>0</v>
      </c>
      <c r="M6" s="17">
        <f>$C6*'Total CH4 prod CO2 Inj'!$C4+$D6*'Total CH4 prod CO2 Inj'!AB4-'Inj sep cost'!K4-'Inj sep cost'!AB4</f>
        <v>0</v>
      </c>
      <c r="N6" s="17">
        <f>$C6*'Total CH4 prod CO2 Inj'!$C4+$D6*'Total CH4 prod CO2 Inj'!AC4-'Inj sep cost'!L4-'Inj sep cost'!AC4</f>
        <v>0</v>
      </c>
      <c r="O6" s="17">
        <f>$C6*'Total CH4 prod CO2 Inj'!$C4+$D6*'Total CH4 prod CO2 Inj'!AD4-'Inj sep cost'!M4-'Inj sep cost'!AD4</f>
        <v>0</v>
      </c>
      <c r="P6" s="17">
        <f>$C6*'Total CH4 prod CO2 Inj'!$C4+$D6*'Total CH4 prod CO2 Inj'!AE4-'Inj sep cost'!N4-'Inj sep cost'!AE4</f>
        <v>0</v>
      </c>
      <c r="Q6" s="17">
        <f>$C6*'Total CH4 prod CO2 Inj'!$C4+$D6*'Total CH4 prod CO2 Inj'!AF4-'Inj sep cost'!O4-'Inj sep cost'!AF4</f>
        <v>0</v>
      </c>
      <c r="R6" s="17">
        <f>$C6*'Total CH4 prod CO2 Inj'!$C4+$D6*'Total CH4 prod CO2 Inj'!AG4-'Inj sep cost'!P4-'Inj sep cost'!AG4</f>
        <v>0</v>
      </c>
      <c r="S6" s="17">
        <f>$C6*'Total CH4 prod CO2 Inj'!$C4+$D6*'Total CH4 prod CO2 Inj'!AH4-'Inj sep cost'!Q4-'Inj sep cost'!AH4</f>
        <v>0</v>
      </c>
    </row>
    <row r="7" spans="2:36" x14ac:dyDescent="0.45">
      <c r="B7">
        <v>1</v>
      </c>
      <c r="C7" s="17">
        <f>C6</f>
        <v>3</v>
      </c>
      <c r="D7" s="17">
        <f>D6</f>
        <v>20</v>
      </c>
      <c r="E7" s="19">
        <f>$C7*'Total CH4 prod CO2 Inj'!C5+$D7*'Total CH4 prod CO2 Inj'!T5-'Inj sep cost'!C5-'Inj sep cost'!T5</f>
        <v>2268150</v>
      </c>
      <c r="F7" s="19">
        <f>$C7*'Total CH4 prod CO2 Inj'!D5+$D7*'Total CH4 prod CO2 Inj'!U5-'Inj sep cost'!D5-'Inj sep cost'!U5</f>
        <v>2268150</v>
      </c>
      <c r="G7" s="19">
        <f>$C7*'Total CH4 prod CO2 Inj'!E5+$D7*'Total CH4 prod CO2 Inj'!V5-'Inj sep cost'!E5-'Inj sep cost'!V5</f>
        <v>2268150</v>
      </c>
      <c r="H7" s="19">
        <f>$C7*'Total CH4 prod CO2 Inj'!F5+$D7*'Total CH4 prod CO2 Inj'!W5-'Inj sep cost'!F5-'Inj sep cost'!W5</f>
        <v>2268150</v>
      </c>
      <c r="I7" s="19">
        <f>$C7*'Total CH4 prod CO2 Inj'!G5+$D7*'Total CH4 prod CO2 Inj'!X5-'Inj sep cost'!G5-'Inj sep cost'!X5</f>
        <v>2268150</v>
      </c>
      <c r="J7" s="19">
        <f>$C7*'Total CH4 prod CO2 Inj'!H5+$D7*'Total CH4 prod CO2 Inj'!Y5-'Inj sep cost'!H5-'Inj sep cost'!Y5</f>
        <v>2268150</v>
      </c>
      <c r="K7" s="19">
        <f>$C7*'Total CH4 prod CO2 Inj'!I5+$D7*'Total CH4 prod CO2 Inj'!Z5-'Inj sep cost'!I5-'Inj sep cost'!Z5</f>
        <v>2268150</v>
      </c>
      <c r="L7" s="19">
        <f>$C7*'Total CH4 prod CO2 Inj'!J5+$D7*'Total CH4 prod CO2 Inj'!AA5-'Inj sep cost'!J5-'Inj sep cost'!AA5</f>
        <v>2268150</v>
      </c>
      <c r="M7" s="19">
        <f>$C7*'Total CH4 prod CO2 Inj'!K5+$D7*'Total CH4 prod CO2 Inj'!AB5-'Inj sep cost'!K5-'Inj sep cost'!AB5</f>
        <v>2268150</v>
      </c>
      <c r="N7" s="19">
        <f>$C7*'Total CH4 prod CO2 Inj'!L5+$D7*'Total CH4 prod CO2 Inj'!AC5-'Inj sep cost'!L5-'Inj sep cost'!AC5</f>
        <v>2268150</v>
      </c>
      <c r="O7" s="19">
        <f>$C7*'Total CH4 prod CO2 Inj'!M5+$D7*'Total CH4 prod CO2 Inj'!AD5-'Inj sep cost'!M5-'Inj sep cost'!AD5</f>
        <v>2268150</v>
      </c>
      <c r="P7" s="19">
        <f>$C7*'Total CH4 prod CO2 Inj'!N5+$D7*'Total CH4 prod CO2 Inj'!AE5-'Inj sep cost'!N5-'Inj sep cost'!AE5</f>
        <v>2268150</v>
      </c>
      <c r="Q7" s="19">
        <f>$C7*'Total CH4 prod CO2 Inj'!O5+$D7*'Total CH4 prod CO2 Inj'!AF5-'Inj sep cost'!O5-'Inj sep cost'!AF5</f>
        <v>2268150</v>
      </c>
      <c r="R7" s="19">
        <f>$C7*'Total CH4 prod CO2 Inj'!P5+$D7*'Total CH4 prod CO2 Inj'!AG5-'Inj sep cost'!P5-'Inj sep cost'!AG5</f>
        <v>2268150</v>
      </c>
      <c r="S7" s="19">
        <f>$C7*'Total CH4 prod CO2 Inj'!Q5+$D7*'Total CH4 prod CO2 Inj'!AH5-'Inj sep cost'!Q5-'Inj sep cost'!AH5</f>
        <v>2268150</v>
      </c>
    </row>
    <row r="8" spans="2:36" x14ac:dyDescent="0.45">
      <c r="B8">
        <v>2</v>
      </c>
      <c r="C8" s="17">
        <f t="shared" ref="C8:C39" si="0">C7*(1+$C$2)</f>
        <v>3.0525000000000002</v>
      </c>
      <c r="D8" s="17">
        <f>D7*(1+$C$3)</f>
        <v>20.350000000000001</v>
      </c>
      <c r="E8" s="19">
        <f>$C8*'Total CH4 prod CO2 Inj'!C6+$D8*'Total CH4 prod CO2 Inj'!T6-'Inj sep cost'!C6-'Inj sep cost'!T6</f>
        <v>4364281.3500000006</v>
      </c>
      <c r="F8" s="19">
        <f>$C8*'Total CH4 prod CO2 Inj'!D6+$D8*'Total CH4 prod CO2 Inj'!U6-'Inj sep cost'!D6-'Inj sep cost'!U6</f>
        <v>4364281.3500000006</v>
      </c>
      <c r="G8" s="19">
        <f>$C8*'Total CH4 prod CO2 Inj'!E6+$D8*'Total CH4 prod CO2 Inj'!V6-'Inj sep cost'!E6-'Inj sep cost'!V6</f>
        <v>4364281.3500000006</v>
      </c>
      <c r="H8" s="19">
        <f>$C8*'Total CH4 prod CO2 Inj'!F6+$D8*'Total CH4 prod CO2 Inj'!W6-'Inj sep cost'!F6-'Inj sep cost'!W6</f>
        <v>4364281.3500000006</v>
      </c>
      <c r="I8" s="19">
        <f>$C8*'Total CH4 prod CO2 Inj'!G6+$D8*'Total CH4 prod CO2 Inj'!X6-'Inj sep cost'!G6-'Inj sep cost'!X6</f>
        <v>4364281.3500000006</v>
      </c>
      <c r="J8" s="19">
        <f>$C8*'Total CH4 prod CO2 Inj'!H6+$D8*'Total CH4 prod CO2 Inj'!Y6-'Inj sep cost'!H6-'Inj sep cost'!Y6</f>
        <v>4364281.3500000006</v>
      </c>
      <c r="K8" s="19">
        <f>$C8*'Total CH4 prod CO2 Inj'!I6+$D8*'Total CH4 prod CO2 Inj'!Z6-'Inj sep cost'!I6-'Inj sep cost'!Z6</f>
        <v>4364281.3500000006</v>
      </c>
      <c r="L8" s="19">
        <f>$C8*'Total CH4 prod CO2 Inj'!J6+$D8*'Total CH4 prod CO2 Inj'!AA6-'Inj sep cost'!J6-'Inj sep cost'!AA6</f>
        <v>4364281.3500000006</v>
      </c>
      <c r="M8" s="19">
        <f>$C8*'Total CH4 prod CO2 Inj'!K6+$D8*'Total CH4 prod CO2 Inj'!AB6-'Inj sep cost'!K6-'Inj sep cost'!AB6</f>
        <v>4364281.3500000006</v>
      </c>
      <c r="N8" s="19">
        <f>$C8*'Total CH4 prod CO2 Inj'!L6+$D8*'Total CH4 prod CO2 Inj'!AC6-'Inj sep cost'!L6-'Inj sep cost'!AC6</f>
        <v>4364281.3500000006</v>
      </c>
      <c r="O8" s="19">
        <f>$C8*'Total CH4 prod CO2 Inj'!M6+$D8*'Total CH4 prod CO2 Inj'!AD6-'Inj sep cost'!M6-'Inj sep cost'!AD6</f>
        <v>4364281.3500000006</v>
      </c>
      <c r="P8" s="19">
        <f>$C8*'Total CH4 prod CO2 Inj'!N6+$D8*'Total CH4 prod CO2 Inj'!AE6-'Inj sep cost'!N6-'Inj sep cost'!AE6</f>
        <v>4364281.3500000006</v>
      </c>
      <c r="Q8" s="19">
        <f>$C8*'Total CH4 prod CO2 Inj'!O6+$D8*'Total CH4 prod CO2 Inj'!AF6-'Inj sep cost'!O6-'Inj sep cost'!AF6</f>
        <v>4364281.3500000006</v>
      </c>
      <c r="R8" s="19">
        <f>$C8*'Total CH4 prod CO2 Inj'!P6+$D8*'Total CH4 prod CO2 Inj'!AG6-'Inj sep cost'!P6-'Inj sep cost'!AG6</f>
        <v>4364281.3500000006</v>
      </c>
      <c r="S8" s="19">
        <f>$C8*'Total CH4 prod CO2 Inj'!Q6+$D8*'Total CH4 prod CO2 Inj'!AH6-'Inj sep cost'!Q6-'Inj sep cost'!AH6</f>
        <v>4364281.3500000006</v>
      </c>
    </row>
    <row r="9" spans="2:36" x14ac:dyDescent="0.45">
      <c r="B9">
        <v>3</v>
      </c>
      <c r="C9" s="17">
        <f t="shared" si="0"/>
        <v>3.1059187500000003</v>
      </c>
      <c r="D9" s="17">
        <f t="shared" ref="D9:D72" si="1">D8*(1+$C$3)</f>
        <v>20.706125000000004</v>
      </c>
      <c r="E9" s="19">
        <f>$C9*'Total CH4 prod CO2 Inj'!C7+$D9*'Total CH4 prod CO2 Inj'!T7-'Inj sep cost'!C7-'Inj sep cost'!T7</f>
        <v>3157321.7053125002</v>
      </c>
      <c r="F9" s="19">
        <f>$C9*'Total CH4 prod CO2 Inj'!D7+$D9*'Total CH4 prod CO2 Inj'!U7-'Inj sep cost'!D7-'Inj sep cost'!U7</f>
        <v>3157321.7053125002</v>
      </c>
      <c r="G9" s="19">
        <f>$C9*'Total CH4 prod CO2 Inj'!E7+$D9*'Total CH4 prod CO2 Inj'!V7-'Inj sep cost'!E7-'Inj sep cost'!V7</f>
        <v>3157321.7053125002</v>
      </c>
      <c r="H9" s="19">
        <f>$C9*'Total CH4 prod CO2 Inj'!F7+$D9*'Total CH4 prod CO2 Inj'!W7-'Inj sep cost'!F7-'Inj sep cost'!W7</f>
        <v>3157321.7053125002</v>
      </c>
      <c r="I9" s="19">
        <f>$C9*'Total CH4 prod CO2 Inj'!G7+$D9*'Total CH4 prod CO2 Inj'!X7-'Inj sep cost'!G7-'Inj sep cost'!X7</f>
        <v>3157321.7053125002</v>
      </c>
      <c r="J9" s="19">
        <f>$C9*'Total CH4 prod CO2 Inj'!H7+$D9*'Total CH4 prod CO2 Inj'!Y7-'Inj sep cost'!H7-'Inj sep cost'!Y7</f>
        <v>3157321.7053125002</v>
      </c>
      <c r="K9" s="19">
        <f>$C9*'Total CH4 prod CO2 Inj'!I7+$D9*'Total CH4 prod CO2 Inj'!Z7-'Inj sep cost'!I7-'Inj sep cost'!Z7</f>
        <v>3157321.7053125002</v>
      </c>
      <c r="L9" s="19">
        <f>$C9*'Total CH4 prod CO2 Inj'!J7+$D9*'Total CH4 prod CO2 Inj'!AA7-'Inj sep cost'!J7-'Inj sep cost'!AA7</f>
        <v>3157321.7053125002</v>
      </c>
      <c r="M9" s="19">
        <f>$C9*'Total CH4 prod CO2 Inj'!K7+$D9*'Total CH4 prod CO2 Inj'!AB7-'Inj sep cost'!K7-'Inj sep cost'!AB7</f>
        <v>3157321.7053125002</v>
      </c>
      <c r="N9" s="19">
        <f>$C9*'Total CH4 prod CO2 Inj'!L7+$D9*'Total CH4 prod CO2 Inj'!AC7-'Inj sep cost'!L7-'Inj sep cost'!AC7</f>
        <v>3157321.7053125002</v>
      </c>
      <c r="O9" s="19">
        <f>$C9*'Total CH4 prod CO2 Inj'!M7+$D9*'Total CH4 prod CO2 Inj'!AD7-'Inj sep cost'!M7-'Inj sep cost'!AD7</f>
        <v>3157321.7053125002</v>
      </c>
      <c r="P9" s="19">
        <f>$C9*'Total CH4 prod CO2 Inj'!N7+$D9*'Total CH4 prod CO2 Inj'!AE7-'Inj sep cost'!N7-'Inj sep cost'!AE7</f>
        <v>3157321.7053125002</v>
      </c>
      <c r="Q9" s="19">
        <f>$C9*'Total CH4 prod CO2 Inj'!O7+$D9*'Total CH4 prod CO2 Inj'!AF7-'Inj sep cost'!O7-'Inj sep cost'!AF7</f>
        <v>3157321.7053125002</v>
      </c>
      <c r="R9" s="19">
        <f>$C9*'Total CH4 prod CO2 Inj'!P7+$D9*'Total CH4 prod CO2 Inj'!AG7-'Inj sep cost'!P7-'Inj sep cost'!AG7</f>
        <v>3157321.7053125002</v>
      </c>
      <c r="S9" s="19">
        <f>$C9*'Total CH4 prod CO2 Inj'!Q7+$D9*'Total CH4 prod CO2 Inj'!AH7-'Inj sep cost'!Q7-'Inj sep cost'!AH7</f>
        <v>3157321.7053125002</v>
      </c>
    </row>
    <row r="10" spans="2:36" x14ac:dyDescent="0.45">
      <c r="B10">
        <v>4</v>
      </c>
      <c r="C10" s="17">
        <f t="shared" si="0"/>
        <v>3.1602723281250005</v>
      </c>
      <c r="D10" s="17">
        <f t="shared" si="1"/>
        <v>21.068482187500006</v>
      </c>
      <c r="E10" s="19">
        <f>$C10*'Total CH4 prod CO2 Inj'!C8+$D10*'Total CH4 prod CO2 Inj'!T8-'Inj sep cost'!C8-'Inj sep cost'!T8</f>
        <v>2656272.0972356256</v>
      </c>
      <c r="F10" s="19">
        <f>$C10*'Total CH4 prod CO2 Inj'!D8+$D10*'Total CH4 prod CO2 Inj'!U8-'Inj sep cost'!D8-'Inj sep cost'!U8</f>
        <v>2656272.0972356256</v>
      </c>
      <c r="G10" s="19">
        <f>$C10*'Total CH4 prod CO2 Inj'!E8+$D10*'Total CH4 prod CO2 Inj'!V8-'Inj sep cost'!E8-'Inj sep cost'!V8</f>
        <v>2656272.0972356256</v>
      </c>
      <c r="H10" s="19">
        <f>$C10*'Total CH4 prod CO2 Inj'!F8+$D10*'Total CH4 prod CO2 Inj'!W8-'Inj sep cost'!F8-'Inj sep cost'!W8</f>
        <v>2656272.0972356256</v>
      </c>
      <c r="I10" s="19">
        <f>$C10*'Total CH4 prod CO2 Inj'!G8+$D10*'Total CH4 prod CO2 Inj'!X8-'Inj sep cost'!G8-'Inj sep cost'!X8</f>
        <v>2656272.0972356256</v>
      </c>
      <c r="J10" s="19">
        <f>$C10*'Total CH4 prod CO2 Inj'!H8+$D10*'Total CH4 prod CO2 Inj'!Y8-'Inj sep cost'!H8-'Inj sep cost'!Y8</f>
        <v>2656272.0972356256</v>
      </c>
      <c r="K10" s="19">
        <f>$C10*'Total CH4 prod CO2 Inj'!I8+$D10*'Total CH4 prod CO2 Inj'!Z8-'Inj sep cost'!I8-'Inj sep cost'!Z8</f>
        <v>2656272.0972356256</v>
      </c>
      <c r="L10" s="19">
        <f>$C10*'Total CH4 prod CO2 Inj'!J8+$D10*'Total CH4 prod CO2 Inj'!AA8-'Inj sep cost'!J8-'Inj sep cost'!AA8</f>
        <v>2656272.0972356256</v>
      </c>
      <c r="M10" s="19">
        <f>$C10*'Total CH4 prod CO2 Inj'!K8+$D10*'Total CH4 prod CO2 Inj'!AB8-'Inj sep cost'!K8-'Inj sep cost'!AB8</f>
        <v>2656272.0972356256</v>
      </c>
      <c r="N10" s="19">
        <f>$C10*'Total CH4 prod CO2 Inj'!L8+$D10*'Total CH4 prod CO2 Inj'!AC8-'Inj sep cost'!L8-'Inj sep cost'!AC8</f>
        <v>2656272.0972356256</v>
      </c>
      <c r="O10" s="19">
        <f>$C10*'Total CH4 prod CO2 Inj'!M8+$D10*'Total CH4 prod CO2 Inj'!AD8-'Inj sep cost'!M8-'Inj sep cost'!AD8</f>
        <v>2656272.0972356256</v>
      </c>
      <c r="P10" s="19">
        <f>$C10*'Total CH4 prod CO2 Inj'!N8+$D10*'Total CH4 prod CO2 Inj'!AE8-'Inj sep cost'!N8-'Inj sep cost'!AE8</f>
        <v>2656272.0972356256</v>
      </c>
      <c r="Q10" s="19">
        <f>$C10*'Total CH4 prod CO2 Inj'!O8+$D10*'Total CH4 prod CO2 Inj'!AF8-'Inj sep cost'!O8-'Inj sep cost'!AF8</f>
        <v>2656272.0972356256</v>
      </c>
      <c r="R10" s="19">
        <f>$C10*'Total CH4 prod CO2 Inj'!P8+$D10*'Total CH4 prod CO2 Inj'!AG8-'Inj sep cost'!P8-'Inj sep cost'!AG8</f>
        <v>2656272.0972356256</v>
      </c>
      <c r="S10" s="19">
        <f>$C10*'Total CH4 prod CO2 Inj'!Q8+$D10*'Total CH4 prod CO2 Inj'!AH8-'Inj sep cost'!Q8-'Inj sep cost'!AH8</f>
        <v>2656272.0972356256</v>
      </c>
    </row>
    <row r="11" spans="2:36" x14ac:dyDescent="0.45">
      <c r="B11">
        <v>5</v>
      </c>
      <c r="C11" s="17">
        <f t="shared" si="0"/>
        <v>3.2155770938671884</v>
      </c>
      <c r="D11" s="17">
        <f t="shared" si="1"/>
        <v>21.437180625781259</v>
      </c>
      <c r="E11" s="19">
        <f>$C11*'Total CH4 prod CO2 Inj'!C9+$D11*'Total CH4 prod CO2 Inj'!T9-'Inj sep cost'!C9-'Inj sep cost'!T9</f>
        <v>2351776.6191416457</v>
      </c>
      <c r="F11" s="19">
        <f>$C11*'Total CH4 prod CO2 Inj'!D9+$D11*'Total CH4 prod CO2 Inj'!U9-'Inj sep cost'!D9-'Inj sep cost'!U9</f>
        <v>2351776.6191416457</v>
      </c>
      <c r="G11" s="19">
        <f>$C11*'Total CH4 prod CO2 Inj'!E9+$D11*'Total CH4 prod CO2 Inj'!V9-'Inj sep cost'!E9-'Inj sep cost'!V9</f>
        <v>2351776.6191416457</v>
      </c>
      <c r="H11" s="19">
        <f>$C11*'Total CH4 prod CO2 Inj'!F9+$D11*'Total CH4 prod CO2 Inj'!W9-'Inj sep cost'!F9-'Inj sep cost'!W9</f>
        <v>2351776.6191416457</v>
      </c>
      <c r="I11" s="19">
        <f>$C11*'Total CH4 prod CO2 Inj'!G9+$D11*'Total CH4 prod CO2 Inj'!X9-'Inj sep cost'!G9-'Inj sep cost'!X9</f>
        <v>2351776.6191416457</v>
      </c>
      <c r="J11" s="19">
        <f>$C11*'Total CH4 prod CO2 Inj'!H9+$D11*'Total CH4 prod CO2 Inj'!Y9-'Inj sep cost'!H9-'Inj sep cost'!Y9</f>
        <v>2351776.6191416457</v>
      </c>
      <c r="K11" s="19">
        <f>$C11*'Total CH4 prod CO2 Inj'!I9+$D11*'Total CH4 prod CO2 Inj'!Z9-'Inj sep cost'!I9-'Inj sep cost'!Z9</f>
        <v>2351776.6191416457</v>
      </c>
      <c r="L11" s="19">
        <f>$C11*'Total CH4 prod CO2 Inj'!J9+$D11*'Total CH4 prod CO2 Inj'!AA9-'Inj sep cost'!J9-'Inj sep cost'!AA9</f>
        <v>2351776.6191416457</v>
      </c>
      <c r="M11" s="19">
        <f>$C11*'Total CH4 prod CO2 Inj'!K9+$D11*'Total CH4 prod CO2 Inj'!AB9-'Inj sep cost'!K9-'Inj sep cost'!AB9</f>
        <v>2351776.6191416457</v>
      </c>
      <c r="N11" s="19">
        <f>$C11*'Total CH4 prod CO2 Inj'!L9+$D11*'Total CH4 prod CO2 Inj'!AC9-'Inj sep cost'!L9-'Inj sep cost'!AC9</f>
        <v>2351776.6191416457</v>
      </c>
      <c r="O11" s="19">
        <f>$C11*'Total CH4 prod CO2 Inj'!M9+$D11*'Total CH4 prod CO2 Inj'!AD9-'Inj sep cost'!M9-'Inj sep cost'!AD9</f>
        <v>2351776.6191416457</v>
      </c>
      <c r="P11" s="19">
        <f>$C11*'Total CH4 prod CO2 Inj'!N9+$D11*'Total CH4 prod CO2 Inj'!AE9-'Inj sep cost'!N9-'Inj sep cost'!AE9</f>
        <v>2351776.6191416457</v>
      </c>
      <c r="Q11" s="19">
        <f>$C11*'Total CH4 prod CO2 Inj'!O9+$D11*'Total CH4 prod CO2 Inj'!AF9-'Inj sep cost'!O9-'Inj sep cost'!AF9</f>
        <v>2351776.6191416457</v>
      </c>
      <c r="R11" s="19">
        <f>$C11*'Total CH4 prod CO2 Inj'!P9+$D11*'Total CH4 prod CO2 Inj'!AG9-'Inj sep cost'!P9-'Inj sep cost'!AG9</f>
        <v>2351776.6191416457</v>
      </c>
      <c r="S11" s="19">
        <f>$C11*'Total CH4 prod CO2 Inj'!Q9+$D11*'Total CH4 prod CO2 Inj'!AH9-'Inj sep cost'!Q9-'Inj sep cost'!AH9</f>
        <v>2351776.6191416457</v>
      </c>
    </row>
    <row r="12" spans="2:36" x14ac:dyDescent="0.45">
      <c r="B12">
        <v>6</v>
      </c>
      <c r="C12" s="17">
        <f t="shared" si="0"/>
        <v>3.2718496930098646</v>
      </c>
      <c r="D12" s="17">
        <f t="shared" si="1"/>
        <v>21.812331286732434</v>
      </c>
      <c r="E12" s="19">
        <f>$C12*'Total CH4 prod CO2 Inj'!C10+$D12*'Total CH4 prod CO2 Inj'!T10-'Inj sep cost'!C10-'Inj sep cost'!T10</f>
        <v>2089501.3694468897</v>
      </c>
      <c r="F12" s="19">
        <f>$C12*'Total CH4 prod CO2 Inj'!D10+$D12*'Total CH4 prod CO2 Inj'!U10-'Inj sep cost'!D10-'Inj sep cost'!U10</f>
        <v>2089501.3694468897</v>
      </c>
      <c r="G12" s="19">
        <f>$C12*'Total CH4 prod CO2 Inj'!E10+$D12*'Total CH4 prod CO2 Inj'!V10-'Inj sep cost'!E10-'Inj sep cost'!V10</f>
        <v>2089501.3694468897</v>
      </c>
      <c r="H12" s="19">
        <f>$C12*'Total CH4 prod CO2 Inj'!F10+$D12*'Total CH4 prod CO2 Inj'!W10-'Inj sep cost'!F10-'Inj sep cost'!W10</f>
        <v>2089501.3694468897</v>
      </c>
      <c r="I12" s="19">
        <f>$C12*'Total CH4 prod CO2 Inj'!G10+$D12*'Total CH4 prod CO2 Inj'!X10-'Inj sep cost'!G10-'Inj sep cost'!X10</f>
        <v>2089501.3694468897</v>
      </c>
      <c r="J12" s="19">
        <f>$C12*'Total CH4 prod CO2 Inj'!H10+$D12*'Total CH4 prod CO2 Inj'!Y10-'Inj sep cost'!H10-'Inj sep cost'!Y10</f>
        <v>2089501.3694468897</v>
      </c>
      <c r="K12" s="19">
        <f>$C12*'Total CH4 prod CO2 Inj'!I10+$D12*'Total CH4 prod CO2 Inj'!Z10-'Inj sep cost'!I10-'Inj sep cost'!Z10</f>
        <v>2089501.3694468897</v>
      </c>
      <c r="L12" s="19">
        <f>$C12*'Total CH4 prod CO2 Inj'!J10+$D12*'Total CH4 prod CO2 Inj'!AA10-'Inj sep cost'!J10-'Inj sep cost'!AA10</f>
        <v>2089501.3694468897</v>
      </c>
      <c r="M12" s="19">
        <f>$C12*'Total CH4 prod CO2 Inj'!K10+$D12*'Total CH4 prod CO2 Inj'!AB10-'Inj sep cost'!K10-'Inj sep cost'!AB10</f>
        <v>2089501.3694468897</v>
      </c>
      <c r="N12" s="19">
        <f>$C12*'Total CH4 prod CO2 Inj'!L10+$D12*'Total CH4 prod CO2 Inj'!AC10-'Inj sep cost'!L10-'Inj sep cost'!AC10</f>
        <v>2089501.3694468897</v>
      </c>
      <c r="O12" s="19">
        <f>$C12*'Total CH4 prod CO2 Inj'!M10+$D12*'Total CH4 prod CO2 Inj'!AD10-'Inj sep cost'!M10-'Inj sep cost'!AD10</f>
        <v>2089501.3694468897</v>
      </c>
      <c r="P12" s="19">
        <f>$C12*'Total CH4 prod CO2 Inj'!N10+$D12*'Total CH4 prod CO2 Inj'!AE10-'Inj sep cost'!N10-'Inj sep cost'!AE10</f>
        <v>2089501.3694468897</v>
      </c>
      <c r="Q12" s="19">
        <f>$C12*'Total CH4 prod CO2 Inj'!O10+$D12*'Total CH4 prod CO2 Inj'!AF10-'Inj sep cost'!O10-'Inj sep cost'!AF10</f>
        <v>2089501.3694468897</v>
      </c>
      <c r="R12" s="19">
        <f>$C12*'Total CH4 prod CO2 Inj'!P10+$D12*'Total CH4 prod CO2 Inj'!AG10-'Inj sep cost'!P10-'Inj sep cost'!AG10</f>
        <v>2089501.3694468897</v>
      </c>
      <c r="S12" s="19">
        <f>$C12*'Total CH4 prod CO2 Inj'!Q10+$D12*'Total CH4 prod CO2 Inj'!AH10-'Inj sep cost'!Q10-'Inj sep cost'!AH10</f>
        <v>2089501.3694468897</v>
      </c>
    </row>
    <row r="13" spans="2:36" x14ac:dyDescent="0.45">
      <c r="B13">
        <v>7</v>
      </c>
      <c r="C13" s="17">
        <f t="shared" si="0"/>
        <v>3.3291070626375374</v>
      </c>
      <c r="D13" s="17">
        <f t="shared" si="1"/>
        <v>22.194047084250254</v>
      </c>
      <c r="E13" s="19">
        <f>$C13*'Total CH4 prod CO2 Inj'!C11+$D13*'Total CH4 prod CO2 Inj'!T11-'Inj sep cost'!C11-'Inj sep cost'!T11</f>
        <v>1883775.2313934506</v>
      </c>
      <c r="F13" s="19">
        <f>$C13*'Total CH4 prod CO2 Inj'!D11+$D13*'Total CH4 prod CO2 Inj'!U11-'Inj sep cost'!D11-'Inj sep cost'!U11</f>
        <v>1883775.2313934506</v>
      </c>
      <c r="G13" s="19">
        <f>$C13*'Total CH4 prod CO2 Inj'!E11+$D13*'Total CH4 prod CO2 Inj'!V11-'Inj sep cost'!E11-'Inj sep cost'!V11</f>
        <v>1883775.2313934506</v>
      </c>
      <c r="H13" s="19">
        <f>$C13*'Total CH4 prod CO2 Inj'!F11+$D13*'Total CH4 prod CO2 Inj'!W11-'Inj sep cost'!F11-'Inj sep cost'!W11</f>
        <v>1883775.2313934506</v>
      </c>
      <c r="I13" s="19">
        <f>$C13*'Total CH4 prod CO2 Inj'!G11+$D13*'Total CH4 prod CO2 Inj'!X11-'Inj sep cost'!G11-'Inj sep cost'!X11</f>
        <v>1883775.2313934506</v>
      </c>
      <c r="J13" s="19">
        <f>$C13*'Total CH4 prod CO2 Inj'!H11+$D13*'Total CH4 prod CO2 Inj'!Y11-'Inj sep cost'!H11-'Inj sep cost'!Y11</f>
        <v>1883775.2313934506</v>
      </c>
      <c r="K13" s="19">
        <f>$C13*'Total CH4 prod CO2 Inj'!I11+$D13*'Total CH4 prod CO2 Inj'!Z11-'Inj sep cost'!I11-'Inj sep cost'!Z11</f>
        <v>1883775.2313934506</v>
      </c>
      <c r="L13" s="19">
        <f>$C13*'Total CH4 prod CO2 Inj'!J11+$D13*'Total CH4 prod CO2 Inj'!AA11-'Inj sep cost'!J11-'Inj sep cost'!AA11</f>
        <v>1883775.2313934506</v>
      </c>
      <c r="M13" s="19">
        <f>$C13*'Total CH4 prod CO2 Inj'!K11+$D13*'Total CH4 prod CO2 Inj'!AB11-'Inj sep cost'!K11-'Inj sep cost'!AB11</f>
        <v>1883775.2313934506</v>
      </c>
      <c r="N13" s="19">
        <f>$C13*'Total CH4 prod CO2 Inj'!L11+$D13*'Total CH4 prod CO2 Inj'!AC11-'Inj sep cost'!L11-'Inj sep cost'!AC11</f>
        <v>1883775.2313934506</v>
      </c>
      <c r="O13" s="19">
        <f>$C13*'Total CH4 prod CO2 Inj'!M11+$D13*'Total CH4 prod CO2 Inj'!AD11-'Inj sep cost'!M11-'Inj sep cost'!AD11</f>
        <v>1883775.2313934506</v>
      </c>
      <c r="P13" s="19">
        <f>$C13*'Total CH4 prod CO2 Inj'!N11+$D13*'Total CH4 prod CO2 Inj'!AE11-'Inj sep cost'!N11-'Inj sep cost'!AE11</f>
        <v>1883775.2313934506</v>
      </c>
      <c r="Q13" s="19">
        <f>$C13*'Total CH4 prod CO2 Inj'!O11+$D13*'Total CH4 prod CO2 Inj'!AF11-'Inj sep cost'!O11-'Inj sep cost'!AF11</f>
        <v>1883775.2313934506</v>
      </c>
      <c r="R13" s="19">
        <f>$C13*'Total CH4 prod CO2 Inj'!P11+$D13*'Total CH4 prod CO2 Inj'!AG11-'Inj sep cost'!P11-'Inj sep cost'!AG11</f>
        <v>1883775.2313934506</v>
      </c>
      <c r="S13" s="19">
        <f>$C13*'Total CH4 prod CO2 Inj'!Q11+$D13*'Total CH4 prod CO2 Inj'!AH11-'Inj sep cost'!Q11-'Inj sep cost'!AH11</f>
        <v>1883775.2313934506</v>
      </c>
    </row>
    <row r="14" spans="2:36" x14ac:dyDescent="0.45">
      <c r="B14">
        <v>8</v>
      </c>
      <c r="C14" s="17">
        <f t="shared" si="0"/>
        <v>3.3873664362336946</v>
      </c>
      <c r="D14" s="17">
        <f t="shared" si="1"/>
        <v>22.582442908224635</v>
      </c>
      <c r="E14" s="19">
        <f>$C14*'Total CH4 prod CO2 Inj'!C12+$D14*'Total CH4 prod CO2 Inj'!T12-'Inj sep cost'!C12-'Inj sep cost'!T12</f>
        <v>1796930.1470932504</v>
      </c>
      <c r="F14" s="19">
        <f>$C14*'Total CH4 prod CO2 Inj'!D12+$D14*'Total CH4 prod CO2 Inj'!U12-'Inj sep cost'!D12-'Inj sep cost'!U12</f>
        <v>1796930.1470932504</v>
      </c>
      <c r="G14" s="19">
        <f>$C14*'Total CH4 prod CO2 Inj'!E12+$D14*'Total CH4 prod CO2 Inj'!V12-'Inj sep cost'!E12-'Inj sep cost'!V12</f>
        <v>1796930.1470932504</v>
      </c>
      <c r="H14" s="19">
        <f>$C14*'Total CH4 prod CO2 Inj'!F12+$D14*'Total CH4 prod CO2 Inj'!W12-'Inj sep cost'!F12-'Inj sep cost'!W12</f>
        <v>1796930.1470932504</v>
      </c>
      <c r="I14" s="19">
        <f>$C14*'Total CH4 prod CO2 Inj'!G12+$D14*'Total CH4 prod CO2 Inj'!X12-'Inj sep cost'!G12-'Inj sep cost'!X12</f>
        <v>1796930.1470932504</v>
      </c>
      <c r="J14" s="19">
        <f>$C14*'Total CH4 prod CO2 Inj'!H12+$D14*'Total CH4 prod CO2 Inj'!Y12-'Inj sep cost'!H12-'Inj sep cost'!Y12</f>
        <v>1796930.1470932504</v>
      </c>
      <c r="K14" s="19">
        <f>$C14*'Total CH4 prod CO2 Inj'!I12+$D14*'Total CH4 prod CO2 Inj'!Z12-'Inj sep cost'!I12-'Inj sep cost'!Z12</f>
        <v>1796930.1470932504</v>
      </c>
      <c r="L14" s="19">
        <f>$C14*'Total CH4 prod CO2 Inj'!J12+$D14*'Total CH4 prod CO2 Inj'!AA12-'Inj sep cost'!J12-'Inj sep cost'!AA12</f>
        <v>1796930.1470932504</v>
      </c>
      <c r="M14" s="19">
        <f>$C14*'Total CH4 prod CO2 Inj'!K12+$D14*'Total CH4 prod CO2 Inj'!AB12-'Inj sep cost'!K12-'Inj sep cost'!AB12</f>
        <v>1796930.1470932504</v>
      </c>
      <c r="N14" s="19">
        <f>$C14*'Total CH4 prod CO2 Inj'!L12+$D14*'Total CH4 prod CO2 Inj'!AC12-'Inj sep cost'!L12-'Inj sep cost'!AC12</f>
        <v>1796930.1470932504</v>
      </c>
      <c r="O14" s="19">
        <f>$C14*'Total CH4 prod CO2 Inj'!M12+$D14*'Total CH4 prod CO2 Inj'!AD12-'Inj sep cost'!M12-'Inj sep cost'!AD12</f>
        <v>1796930.1470932504</v>
      </c>
      <c r="P14" s="19">
        <f>$C14*'Total CH4 prod CO2 Inj'!N12+$D14*'Total CH4 prod CO2 Inj'!AE12-'Inj sep cost'!N12-'Inj sep cost'!AE12</f>
        <v>1796930.1470932504</v>
      </c>
      <c r="Q14" s="19">
        <f>$C14*'Total CH4 prod CO2 Inj'!O12+$D14*'Total CH4 prod CO2 Inj'!AF12-'Inj sep cost'!O12-'Inj sep cost'!AF12</f>
        <v>1796930.1470932504</v>
      </c>
      <c r="R14" s="19">
        <f>$C14*'Total CH4 prod CO2 Inj'!P12+$D14*'Total CH4 prod CO2 Inj'!AG12-'Inj sep cost'!P12-'Inj sep cost'!AG12</f>
        <v>1796930.1470932504</v>
      </c>
      <c r="S14" s="19">
        <f>$C14*'Total CH4 prod CO2 Inj'!Q12+$D14*'Total CH4 prod CO2 Inj'!AH12-'Inj sep cost'!Q12-'Inj sep cost'!AH12</f>
        <v>1796930.1470932504</v>
      </c>
    </row>
    <row r="15" spans="2:36" x14ac:dyDescent="0.45">
      <c r="B15">
        <v>9</v>
      </c>
      <c r="C15" s="17">
        <f t="shared" si="0"/>
        <v>3.4466453488677846</v>
      </c>
      <c r="D15" s="17">
        <f t="shared" si="1"/>
        <v>22.977635659118569</v>
      </c>
      <c r="E15" s="19">
        <f>$C15*'Total CH4 prod CO2 Inj'!C13+$D15*'Total CH4 prod CO2 Inj'!T13-'Inj sep cost'!C13-'Inj sep cost'!T13</f>
        <v>1682135.2625149223</v>
      </c>
      <c r="F15" s="19">
        <f>$C15*'Total CH4 prod CO2 Inj'!D13+$D15*'Total CH4 prod CO2 Inj'!U13-'Inj sep cost'!D13-'Inj sep cost'!U13</f>
        <v>1682135.2625149223</v>
      </c>
      <c r="G15" s="19">
        <f>$C15*'Total CH4 prod CO2 Inj'!E13+$D15*'Total CH4 prod CO2 Inj'!V13-'Inj sep cost'!E13-'Inj sep cost'!V13</f>
        <v>1682135.2625149223</v>
      </c>
      <c r="H15" s="19">
        <f>$C15*'Total CH4 prod CO2 Inj'!F13+$D15*'Total CH4 prod CO2 Inj'!W13-'Inj sep cost'!F13-'Inj sep cost'!W13</f>
        <v>1682135.2625149223</v>
      </c>
      <c r="I15" s="19">
        <f>$C15*'Total CH4 prod CO2 Inj'!G13+$D15*'Total CH4 prod CO2 Inj'!X13-'Inj sep cost'!G13-'Inj sep cost'!X13</f>
        <v>1682135.2625149223</v>
      </c>
      <c r="J15" s="19">
        <f>$C15*'Total CH4 prod CO2 Inj'!H13+$D15*'Total CH4 prod CO2 Inj'!Y13-'Inj sep cost'!H13-'Inj sep cost'!Y13</f>
        <v>1682135.2625149223</v>
      </c>
      <c r="K15" s="19">
        <f>$C15*'Total CH4 prod CO2 Inj'!I13+$D15*'Total CH4 prod CO2 Inj'!Z13-'Inj sep cost'!I13-'Inj sep cost'!Z13</f>
        <v>1682135.2625149223</v>
      </c>
      <c r="L15" s="19">
        <f>$C15*'Total CH4 prod CO2 Inj'!J13+$D15*'Total CH4 prod CO2 Inj'!AA13-'Inj sep cost'!J13-'Inj sep cost'!AA13</f>
        <v>1682135.2625149223</v>
      </c>
      <c r="M15" s="19">
        <f>$C15*'Total CH4 prod CO2 Inj'!K13+$D15*'Total CH4 prod CO2 Inj'!AB13-'Inj sep cost'!K13-'Inj sep cost'!AB13</f>
        <v>1682135.2625149223</v>
      </c>
      <c r="N15" s="19">
        <f>$C15*'Total CH4 prod CO2 Inj'!L13+$D15*'Total CH4 prod CO2 Inj'!AC13-'Inj sep cost'!L13-'Inj sep cost'!AC13</f>
        <v>1682135.2625149223</v>
      </c>
      <c r="O15" s="19">
        <f>$C15*'Total CH4 prod CO2 Inj'!M13+$D15*'Total CH4 prod CO2 Inj'!AD13-'Inj sep cost'!M13-'Inj sep cost'!AD13</f>
        <v>1682135.2625149223</v>
      </c>
      <c r="P15" s="19">
        <f>$C15*'Total CH4 prod CO2 Inj'!N13+$D15*'Total CH4 prod CO2 Inj'!AE13-'Inj sep cost'!N13-'Inj sep cost'!AE13</f>
        <v>1682135.2625149223</v>
      </c>
      <c r="Q15" s="19">
        <f>$C15*'Total CH4 prod CO2 Inj'!O13+$D15*'Total CH4 prod CO2 Inj'!AF13-'Inj sep cost'!O13-'Inj sep cost'!AF13</f>
        <v>1682135.2625149223</v>
      </c>
      <c r="R15" s="19">
        <f>$C15*'Total CH4 prod CO2 Inj'!P13+$D15*'Total CH4 prod CO2 Inj'!AG13-'Inj sep cost'!P13-'Inj sep cost'!AG13</f>
        <v>1682135.2625149223</v>
      </c>
      <c r="S15" s="19">
        <f>$C15*'Total CH4 prod CO2 Inj'!Q13+$D15*'Total CH4 prod CO2 Inj'!AH13-'Inj sep cost'!Q13-'Inj sep cost'!AH13</f>
        <v>1682135.2625149223</v>
      </c>
    </row>
    <row r="16" spans="2:36" x14ac:dyDescent="0.45">
      <c r="B16">
        <v>10</v>
      </c>
      <c r="C16" s="17">
        <f t="shared" si="0"/>
        <v>3.5069616424729713</v>
      </c>
      <c r="D16" s="17">
        <f t="shared" si="1"/>
        <v>23.379744283153144</v>
      </c>
      <c r="E16" s="19">
        <f>$C16*'Total CH4 prod CO2 Inj'!C14+$D16*'Total CH4 prod CO2 Inj'!T14-'Inj sep cost'!C14-'Inj sep cost'!T14</f>
        <v>1593703.6488054171</v>
      </c>
      <c r="F16" s="19">
        <f>$C16*'Total CH4 prod CO2 Inj'!D14+$D16*'Total CH4 prod CO2 Inj'!U14-'Inj sep cost'!D14-'Inj sep cost'!U14</f>
        <v>1593703.6488054171</v>
      </c>
      <c r="G16" s="19">
        <f>$C16*'Total CH4 prod CO2 Inj'!E14+$D16*'Total CH4 prod CO2 Inj'!V14-'Inj sep cost'!E14-'Inj sep cost'!V14</f>
        <v>1593703.6488054171</v>
      </c>
      <c r="H16" s="19">
        <f>$C16*'Total CH4 prod CO2 Inj'!F14+$D16*'Total CH4 prod CO2 Inj'!W14-'Inj sep cost'!F14-'Inj sep cost'!W14</f>
        <v>1593703.6488054171</v>
      </c>
      <c r="I16" s="19">
        <f>$C16*'Total CH4 prod CO2 Inj'!G14+$D16*'Total CH4 prod CO2 Inj'!X14-'Inj sep cost'!G14-'Inj sep cost'!X14</f>
        <v>1593703.6488054171</v>
      </c>
      <c r="J16" s="19">
        <f>$C16*'Total CH4 prod CO2 Inj'!H14+$D16*'Total CH4 prod CO2 Inj'!Y14-'Inj sep cost'!H14-'Inj sep cost'!Y14</f>
        <v>1593703.6488054171</v>
      </c>
      <c r="K16" s="19">
        <f>$C16*'Total CH4 prod CO2 Inj'!I14+$D16*'Total CH4 prod CO2 Inj'!Z14-'Inj sep cost'!I14-'Inj sep cost'!Z14</f>
        <v>1593703.6488054171</v>
      </c>
      <c r="L16" s="19">
        <f>$C16*'Total CH4 prod CO2 Inj'!J14+$D16*'Total CH4 prod CO2 Inj'!AA14-'Inj sep cost'!J14-'Inj sep cost'!AA14</f>
        <v>1593703.6488054171</v>
      </c>
      <c r="M16" s="19">
        <f>$C16*'Total CH4 prod CO2 Inj'!K14+$D16*'Total CH4 prod CO2 Inj'!AB14-'Inj sep cost'!K14-'Inj sep cost'!AB14</f>
        <v>1593703.6488054171</v>
      </c>
      <c r="N16" s="19">
        <f>$C16*'Total CH4 prod CO2 Inj'!L14+$D16*'Total CH4 prod CO2 Inj'!AC14-'Inj sep cost'!L14-'Inj sep cost'!AC14</f>
        <v>1593703.6488054171</v>
      </c>
      <c r="O16" s="19">
        <f>$C16*'Total CH4 prod CO2 Inj'!M14+$D16*'Total CH4 prod CO2 Inj'!AD14-'Inj sep cost'!M14-'Inj sep cost'!AD14</f>
        <v>1593703.6488054171</v>
      </c>
      <c r="P16" s="19">
        <f>$C16*'Total CH4 prod CO2 Inj'!N14+$D16*'Total CH4 prod CO2 Inj'!AE14-'Inj sep cost'!N14-'Inj sep cost'!AE14</f>
        <v>1593703.6488054171</v>
      </c>
      <c r="Q16" s="19">
        <f>$C16*'Total CH4 prod CO2 Inj'!O14+$D16*'Total CH4 prod CO2 Inj'!AF14-'Inj sep cost'!O14-'Inj sep cost'!AF14</f>
        <v>1593703.6488054171</v>
      </c>
      <c r="R16" s="19">
        <f>$C16*'Total CH4 prod CO2 Inj'!P14+$D16*'Total CH4 prod CO2 Inj'!AG14-'Inj sep cost'!P14-'Inj sep cost'!AG14</f>
        <v>1593703.6488054171</v>
      </c>
      <c r="S16" s="19">
        <f>$C16*'Total CH4 prod CO2 Inj'!Q14+$D16*'Total CH4 prod CO2 Inj'!AH14-'Inj sep cost'!Q14-'Inj sep cost'!AH14</f>
        <v>1593703.6488054171</v>
      </c>
    </row>
    <row r="17" spans="2:19" x14ac:dyDescent="0.45">
      <c r="B17">
        <v>11</v>
      </c>
      <c r="C17" s="17">
        <f t="shared" si="0"/>
        <v>3.5683334712162487</v>
      </c>
      <c r="D17" s="17">
        <f t="shared" si="1"/>
        <v>23.788889808108326</v>
      </c>
      <c r="E17" s="19">
        <f>$C17*'Total CH4 prod CO2 Inj'!C15+$D17*'Total CH4 prod CO2 Inj'!T15-'Inj sep cost'!C15-'Inj sep cost'!T15</f>
        <v>1522607.8921679733</v>
      </c>
      <c r="F17" s="19">
        <f>$C17*'Total CH4 prod CO2 Inj'!D15+$D17*'Total CH4 prod CO2 Inj'!U15-'Inj sep cost'!D15-'Inj sep cost'!U15</f>
        <v>1522607.8921679733</v>
      </c>
      <c r="G17" s="19">
        <f>$C17*'Total CH4 prod CO2 Inj'!E15+$D17*'Total CH4 prod CO2 Inj'!V15-'Inj sep cost'!E15-'Inj sep cost'!V15</f>
        <v>1522607.8921679733</v>
      </c>
      <c r="H17" s="19">
        <f>$C17*'Total CH4 prod CO2 Inj'!F15+$D17*'Total CH4 prod CO2 Inj'!W15-'Inj sep cost'!F15-'Inj sep cost'!W15</f>
        <v>1522607.8921679733</v>
      </c>
      <c r="I17" s="19">
        <f>$C17*'Total CH4 prod CO2 Inj'!G15+$D17*'Total CH4 prod CO2 Inj'!X15-'Inj sep cost'!G15-'Inj sep cost'!X15</f>
        <v>1522607.8921679733</v>
      </c>
      <c r="J17" s="19">
        <f>$C17*'Total CH4 prod CO2 Inj'!H15+$D17*'Total CH4 prod CO2 Inj'!Y15-'Inj sep cost'!H15-'Inj sep cost'!Y15</f>
        <v>1522607.8921679733</v>
      </c>
      <c r="K17" s="19">
        <f>$C17*'Total CH4 prod CO2 Inj'!I15+$D17*'Total CH4 prod CO2 Inj'!Z15-'Inj sep cost'!I15-'Inj sep cost'!Z15</f>
        <v>1522607.8921679733</v>
      </c>
      <c r="L17" s="19">
        <f>$C17*'Total CH4 prod CO2 Inj'!J15+$D17*'Total CH4 prod CO2 Inj'!AA15-'Inj sep cost'!J15-'Inj sep cost'!AA15</f>
        <v>1522607.8921679733</v>
      </c>
      <c r="M17" s="19">
        <f>$C17*'Total CH4 prod CO2 Inj'!K15+$D17*'Total CH4 prod CO2 Inj'!AB15-'Inj sep cost'!K15-'Inj sep cost'!AB15</f>
        <v>1522607.8921679733</v>
      </c>
      <c r="N17" s="19">
        <f>$C17*'Total CH4 prod CO2 Inj'!L15+$D17*'Total CH4 prod CO2 Inj'!AC15-'Inj sep cost'!L15-'Inj sep cost'!AC15</f>
        <v>1522607.8921679733</v>
      </c>
      <c r="O17" s="19">
        <f>$C17*'Total CH4 prod CO2 Inj'!M15+$D17*'Total CH4 prod CO2 Inj'!AD15-'Inj sep cost'!M15-'Inj sep cost'!AD15</f>
        <v>1522607.8921679733</v>
      </c>
      <c r="P17" s="19">
        <f>$C17*'Total CH4 prod CO2 Inj'!N15+$D17*'Total CH4 prod CO2 Inj'!AE15-'Inj sep cost'!N15-'Inj sep cost'!AE15</f>
        <v>1522607.8921679733</v>
      </c>
      <c r="Q17" s="19">
        <f>$C17*'Total CH4 prod CO2 Inj'!O15+$D17*'Total CH4 prod CO2 Inj'!AF15-'Inj sep cost'!O15-'Inj sep cost'!AF15</f>
        <v>1522607.8921679733</v>
      </c>
      <c r="R17" s="19">
        <f>$C17*'Total CH4 prod CO2 Inj'!P15+$D17*'Total CH4 prod CO2 Inj'!AG15-'Inj sep cost'!P15-'Inj sep cost'!AG15</f>
        <v>1522607.8921679733</v>
      </c>
      <c r="S17" s="19">
        <f>$C17*'Total CH4 prod CO2 Inj'!Q15+$D17*'Total CH4 prod CO2 Inj'!AH15-'Inj sep cost'!Q15-'Inj sep cost'!AH15</f>
        <v>1522607.8921679733</v>
      </c>
    </row>
    <row r="18" spans="2:19" x14ac:dyDescent="0.45">
      <c r="B18">
        <v>12</v>
      </c>
      <c r="C18" s="17">
        <f t="shared" si="0"/>
        <v>3.6307793069625331</v>
      </c>
      <c r="D18" s="17">
        <f t="shared" si="1"/>
        <v>24.205195379750222</v>
      </c>
      <c r="E18" s="19">
        <f>$C18*'Total CH4 prod CO2 Inj'!C16+$D18*'Total CH4 prod CO2 Inj'!T16-'Inj sep cost'!C16-'Inj sep cost'!T16</f>
        <v>1462659.4438098564</v>
      </c>
      <c r="F18" s="19">
        <f>$C18*'Total CH4 prod CO2 Inj'!D16+$D18*'Total CH4 prod CO2 Inj'!U16-'Inj sep cost'!D16-'Inj sep cost'!U16</f>
        <v>1462659.4438098564</v>
      </c>
      <c r="G18" s="19">
        <f>$C18*'Total CH4 prod CO2 Inj'!E16+$D18*'Total CH4 prod CO2 Inj'!V16-'Inj sep cost'!E16-'Inj sep cost'!V16</f>
        <v>1462659.4438098564</v>
      </c>
      <c r="H18" s="19">
        <f>$C18*'Total CH4 prod CO2 Inj'!F16+$D18*'Total CH4 prod CO2 Inj'!W16-'Inj sep cost'!F16-'Inj sep cost'!W16</f>
        <v>1462659.4438098564</v>
      </c>
      <c r="I18" s="19">
        <f>$C18*'Total CH4 prod CO2 Inj'!G16+$D18*'Total CH4 prod CO2 Inj'!X16-'Inj sep cost'!G16-'Inj sep cost'!X16</f>
        <v>1462659.4438098564</v>
      </c>
      <c r="J18" s="19">
        <f>$C18*'Total CH4 prod CO2 Inj'!H16+$D18*'Total CH4 prod CO2 Inj'!Y16-'Inj sep cost'!H16-'Inj sep cost'!Y16</f>
        <v>1462659.4438098564</v>
      </c>
      <c r="K18" s="19">
        <f>$C18*'Total CH4 prod CO2 Inj'!I16+$D18*'Total CH4 prod CO2 Inj'!Z16-'Inj sep cost'!I16-'Inj sep cost'!Z16</f>
        <v>1462659.4438098564</v>
      </c>
      <c r="L18" s="19">
        <f>$C18*'Total CH4 prod CO2 Inj'!J16+$D18*'Total CH4 prod CO2 Inj'!AA16-'Inj sep cost'!J16-'Inj sep cost'!AA16</f>
        <v>1462659.4438098564</v>
      </c>
      <c r="M18" s="19">
        <f>$C18*'Total CH4 prod CO2 Inj'!K16+$D18*'Total CH4 prod CO2 Inj'!AB16-'Inj sep cost'!K16-'Inj sep cost'!AB16</f>
        <v>1462659.4438098564</v>
      </c>
      <c r="N18" s="19">
        <f>$C18*'Total CH4 prod CO2 Inj'!L16+$D18*'Total CH4 prod CO2 Inj'!AC16-'Inj sep cost'!L16-'Inj sep cost'!AC16</f>
        <v>1462659.4438098564</v>
      </c>
      <c r="O18" s="19">
        <f>$C18*'Total CH4 prod CO2 Inj'!M16+$D18*'Total CH4 prod CO2 Inj'!AD16-'Inj sep cost'!M16-'Inj sep cost'!AD16</f>
        <v>1462659.4438098564</v>
      </c>
      <c r="P18" s="19">
        <f>$C18*'Total CH4 prod CO2 Inj'!N16+$D18*'Total CH4 prod CO2 Inj'!AE16-'Inj sep cost'!N16-'Inj sep cost'!AE16</f>
        <v>1462659.4438098564</v>
      </c>
      <c r="Q18" s="19">
        <f>$C18*'Total CH4 prod CO2 Inj'!O16+$D18*'Total CH4 prod CO2 Inj'!AF16-'Inj sep cost'!O16-'Inj sep cost'!AF16</f>
        <v>1462659.4438098564</v>
      </c>
      <c r="R18" s="19">
        <f>$C18*'Total CH4 prod CO2 Inj'!P16+$D18*'Total CH4 prod CO2 Inj'!AG16-'Inj sep cost'!P16-'Inj sep cost'!AG16</f>
        <v>1462659.4438098564</v>
      </c>
      <c r="S18" s="19">
        <f>$C18*'Total CH4 prod CO2 Inj'!Q16+$D18*'Total CH4 prod CO2 Inj'!AH16-'Inj sep cost'!Q16-'Inj sep cost'!AH16</f>
        <v>1462659.4438098564</v>
      </c>
    </row>
    <row r="19" spans="2:19" x14ac:dyDescent="0.45">
      <c r="B19">
        <v>13</v>
      </c>
      <c r="C19" s="17">
        <f t="shared" si="0"/>
        <v>3.6943179448343777</v>
      </c>
      <c r="D19" s="17">
        <f t="shared" si="1"/>
        <v>24.628786298895854</v>
      </c>
      <c r="E19" s="19">
        <f>$C19*'Total CH4 prod CO2 Inj'!C17+$D19*'Total CH4 prod CO2 Inj'!T17-'Inj sep cost'!C17-'Inj sep cost'!T17</f>
        <v>1472924.5646054663</v>
      </c>
      <c r="F19" s="19">
        <f>$C19*'Total CH4 prod CO2 Inj'!D17+$D19*'Total CH4 prod CO2 Inj'!U17-'Inj sep cost'!D17-'Inj sep cost'!U17</f>
        <v>1472924.5646054663</v>
      </c>
      <c r="G19" s="19">
        <f>$C19*'Total CH4 prod CO2 Inj'!E17+$D19*'Total CH4 prod CO2 Inj'!V17-'Inj sep cost'!E17-'Inj sep cost'!V17</f>
        <v>1472924.5646054663</v>
      </c>
      <c r="H19" s="19">
        <f>$C19*'Total CH4 prod CO2 Inj'!F17+$D19*'Total CH4 prod CO2 Inj'!W17-'Inj sep cost'!F17-'Inj sep cost'!W17</f>
        <v>1472924.5646054663</v>
      </c>
      <c r="I19" s="19">
        <f>$C19*'Total CH4 prod CO2 Inj'!G17+$D19*'Total CH4 prod CO2 Inj'!X17-'Inj sep cost'!G17-'Inj sep cost'!X17</f>
        <v>1472924.5646054663</v>
      </c>
      <c r="J19" s="19">
        <f>$C19*'Total CH4 prod CO2 Inj'!H17+$D19*'Total CH4 prod CO2 Inj'!Y17-'Inj sep cost'!H17-'Inj sep cost'!Y17</f>
        <v>1472924.5646054663</v>
      </c>
      <c r="K19" s="19">
        <f>$C19*'Total CH4 prod CO2 Inj'!I17+$D19*'Total CH4 prod CO2 Inj'!Z17-'Inj sep cost'!I17-'Inj sep cost'!Z17</f>
        <v>1472924.5646054663</v>
      </c>
      <c r="L19" s="19">
        <f>$C19*'Total CH4 prod CO2 Inj'!J17+$D19*'Total CH4 prod CO2 Inj'!AA17-'Inj sep cost'!J17-'Inj sep cost'!AA17</f>
        <v>1472924.5646054663</v>
      </c>
      <c r="M19" s="19">
        <f>$C19*'Total CH4 prod CO2 Inj'!K17+$D19*'Total CH4 prod CO2 Inj'!AB17-'Inj sep cost'!K17-'Inj sep cost'!AB17</f>
        <v>1472924.5646054663</v>
      </c>
      <c r="N19" s="19">
        <f>$C19*'Total CH4 prod CO2 Inj'!L17+$D19*'Total CH4 prod CO2 Inj'!AC17-'Inj sep cost'!L17-'Inj sep cost'!AC17</f>
        <v>1472924.5646054663</v>
      </c>
      <c r="O19" s="19">
        <f>$C19*'Total CH4 prod CO2 Inj'!M17+$D19*'Total CH4 prod CO2 Inj'!AD17-'Inj sep cost'!M17-'Inj sep cost'!AD17</f>
        <v>1472924.5646054663</v>
      </c>
      <c r="P19" s="19">
        <f>$C19*'Total CH4 prod CO2 Inj'!N17+$D19*'Total CH4 prod CO2 Inj'!AE17-'Inj sep cost'!N17-'Inj sep cost'!AE17</f>
        <v>1472924.5646054663</v>
      </c>
      <c r="Q19" s="19">
        <f>$C19*'Total CH4 prod CO2 Inj'!O17+$D19*'Total CH4 prod CO2 Inj'!AF17-'Inj sep cost'!O17-'Inj sep cost'!AF17</f>
        <v>1472924.5646054663</v>
      </c>
      <c r="R19" s="19">
        <f>$C19*'Total CH4 prod CO2 Inj'!P17+$D19*'Total CH4 prod CO2 Inj'!AG17-'Inj sep cost'!P17-'Inj sep cost'!AG17</f>
        <v>1472924.5646054663</v>
      </c>
      <c r="S19" s="19">
        <f>$C19*'Total CH4 prod CO2 Inj'!Q17+$D19*'Total CH4 prod CO2 Inj'!AH17-'Inj sep cost'!Q17-'Inj sep cost'!AH17</f>
        <v>1472924.5646054663</v>
      </c>
    </row>
    <row r="20" spans="2:19" x14ac:dyDescent="0.45">
      <c r="B20">
        <v>14</v>
      </c>
      <c r="C20" s="17">
        <f t="shared" si="0"/>
        <v>3.7589685088689797</v>
      </c>
      <c r="D20" s="17">
        <f t="shared" si="1"/>
        <v>25.059790059126534</v>
      </c>
      <c r="E20" s="19">
        <f>$C20*'Total CH4 prod CO2 Inj'!C18+$D20*'Total CH4 prod CO2 Inj'!T18-'Inj sep cost'!C18-'Inj sep cost'!T18</f>
        <v>1419386.5089489268</v>
      </c>
      <c r="F20" s="19">
        <f>$C20*'Total CH4 prod CO2 Inj'!D18+$D20*'Total CH4 prod CO2 Inj'!U18-'Inj sep cost'!D18-'Inj sep cost'!U18</f>
        <v>1419386.5089489268</v>
      </c>
      <c r="G20" s="19">
        <f>$C20*'Total CH4 prod CO2 Inj'!E18+$D20*'Total CH4 prod CO2 Inj'!V18-'Inj sep cost'!E18-'Inj sep cost'!V18</f>
        <v>1419386.5089489268</v>
      </c>
      <c r="H20" s="19">
        <f>$C20*'Total CH4 prod CO2 Inj'!F18+$D20*'Total CH4 prod CO2 Inj'!W18-'Inj sep cost'!F18-'Inj sep cost'!W18</f>
        <v>1419386.5089489268</v>
      </c>
      <c r="I20" s="19">
        <f>$C20*'Total CH4 prod CO2 Inj'!G18+$D20*'Total CH4 prod CO2 Inj'!X18-'Inj sep cost'!G18-'Inj sep cost'!X18</f>
        <v>1419386.5089489268</v>
      </c>
      <c r="J20" s="19">
        <f>$C20*'Total CH4 prod CO2 Inj'!H18+$D20*'Total CH4 prod CO2 Inj'!Y18-'Inj sep cost'!H18-'Inj sep cost'!Y18</f>
        <v>1419386.5089489268</v>
      </c>
      <c r="K20" s="19">
        <f>$C20*'Total CH4 prod CO2 Inj'!I18+$D20*'Total CH4 prod CO2 Inj'!Z18-'Inj sep cost'!I18-'Inj sep cost'!Z18</f>
        <v>1419386.5089489268</v>
      </c>
      <c r="L20" s="19">
        <f>$C20*'Total CH4 prod CO2 Inj'!J18+$D20*'Total CH4 prod CO2 Inj'!AA18-'Inj sep cost'!J18-'Inj sep cost'!AA18</f>
        <v>1419386.5089489268</v>
      </c>
      <c r="M20" s="19">
        <f>$C20*'Total CH4 prod CO2 Inj'!K18+$D20*'Total CH4 prod CO2 Inj'!AB18-'Inj sep cost'!K18-'Inj sep cost'!AB18</f>
        <v>1419386.5089489268</v>
      </c>
      <c r="N20" s="19">
        <f>$C20*'Total CH4 prod CO2 Inj'!L18+$D20*'Total CH4 prod CO2 Inj'!AC18-'Inj sep cost'!L18-'Inj sep cost'!AC18</f>
        <v>1419386.5089489268</v>
      </c>
      <c r="O20" s="19">
        <f>$C20*'Total CH4 prod CO2 Inj'!M18+$D20*'Total CH4 prod CO2 Inj'!AD18-'Inj sep cost'!M18-'Inj sep cost'!AD18</f>
        <v>1419386.5089489268</v>
      </c>
      <c r="P20" s="19">
        <f>$C20*'Total CH4 prod CO2 Inj'!N18+$D20*'Total CH4 prod CO2 Inj'!AE18-'Inj sep cost'!N18-'Inj sep cost'!AE18</f>
        <v>1419386.5089489268</v>
      </c>
      <c r="Q20" s="19">
        <f>$C20*'Total CH4 prod CO2 Inj'!O18+$D20*'Total CH4 prod CO2 Inj'!AF18-'Inj sep cost'!O18-'Inj sep cost'!AF18</f>
        <v>1419386.5089489268</v>
      </c>
      <c r="R20" s="19">
        <f>$C20*'Total CH4 prod CO2 Inj'!P18+$D20*'Total CH4 prod CO2 Inj'!AG18-'Inj sep cost'!P18-'Inj sep cost'!AG18</f>
        <v>1419386.5089489268</v>
      </c>
      <c r="S20" s="19">
        <f>$C20*'Total CH4 prod CO2 Inj'!Q18+$D20*'Total CH4 prod CO2 Inj'!AH18-'Inj sep cost'!Q18-'Inj sep cost'!AH18</f>
        <v>1419386.5089489268</v>
      </c>
    </row>
    <row r="21" spans="2:19" x14ac:dyDescent="0.45">
      <c r="B21">
        <v>15</v>
      </c>
      <c r="C21" s="17">
        <f t="shared" si="0"/>
        <v>3.8247504577741873</v>
      </c>
      <c r="D21" s="17">
        <f t="shared" si="1"/>
        <v>25.498336385161249</v>
      </c>
      <c r="E21" s="19">
        <f>$C21*'Total CH4 prod CO2 Inj'!C19+$D21*'Total CH4 prod CO2 Inj'!T19-'Inj sep cost'!C19-'Inj sep cost'!T19</f>
        <v>1369604.8914243588</v>
      </c>
      <c r="F21" s="19">
        <f>$C21*'Total CH4 prod CO2 Inj'!D19+$D21*'Total CH4 prod CO2 Inj'!U19-'Inj sep cost'!D19-'Inj sep cost'!U19</f>
        <v>1369604.8914243588</v>
      </c>
      <c r="G21" s="19">
        <f>$C21*'Total CH4 prod CO2 Inj'!E19+$D21*'Total CH4 prod CO2 Inj'!V19-'Inj sep cost'!E19-'Inj sep cost'!V19</f>
        <v>1369604.8914243588</v>
      </c>
      <c r="H21" s="19">
        <f>$C21*'Total CH4 prod CO2 Inj'!F19+$D21*'Total CH4 prod CO2 Inj'!W19-'Inj sep cost'!F19-'Inj sep cost'!W19</f>
        <v>1369604.8914243588</v>
      </c>
      <c r="I21" s="19">
        <f>$C21*'Total CH4 prod CO2 Inj'!G19+$D21*'Total CH4 prod CO2 Inj'!X19-'Inj sep cost'!G19-'Inj sep cost'!X19</f>
        <v>1369604.8914243588</v>
      </c>
      <c r="J21" s="19">
        <f>$C21*'Total CH4 prod CO2 Inj'!H19+$D21*'Total CH4 prod CO2 Inj'!Y19-'Inj sep cost'!H19-'Inj sep cost'!Y19</f>
        <v>1369604.8914243588</v>
      </c>
      <c r="K21" s="19">
        <f>$C21*'Total CH4 prod CO2 Inj'!I19+$D21*'Total CH4 prod CO2 Inj'!Z19-'Inj sep cost'!I19-'Inj sep cost'!Z19</f>
        <v>1369604.8914243588</v>
      </c>
      <c r="L21" s="19">
        <f>$C21*'Total CH4 prod CO2 Inj'!J19+$D21*'Total CH4 prod CO2 Inj'!AA19-'Inj sep cost'!J19-'Inj sep cost'!AA19</f>
        <v>1369604.8914243588</v>
      </c>
      <c r="M21" s="19">
        <f>$C21*'Total CH4 prod CO2 Inj'!K19+$D21*'Total CH4 prod CO2 Inj'!AB19-'Inj sep cost'!K19-'Inj sep cost'!AB19</f>
        <v>1369604.8914243588</v>
      </c>
      <c r="N21" s="19">
        <f>$C21*'Total CH4 prod CO2 Inj'!L19+$D21*'Total CH4 prod CO2 Inj'!AC19-'Inj sep cost'!L19-'Inj sep cost'!AC19</f>
        <v>1369604.8914243588</v>
      </c>
      <c r="O21" s="19">
        <f>$C21*'Total CH4 prod CO2 Inj'!M19+$D21*'Total CH4 prod CO2 Inj'!AD19-'Inj sep cost'!M19-'Inj sep cost'!AD19</f>
        <v>1369604.8914243588</v>
      </c>
      <c r="P21" s="19">
        <f>$C21*'Total CH4 prod CO2 Inj'!N19+$D21*'Total CH4 prod CO2 Inj'!AE19-'Inj sep cost'!N19-'Inj sep cost'!AE19</f>
        <v>1369604.8914243588</v>
      </c>
      <c r="Q21" s="19">
        <f>$C21*'Total CH4 prod CO2 Inj'!O19+$D21*'Total CH4 prod CO2 Inj'!AF19-'Inj sep cost'!O19-'Inj sep cost'!AF19</f>
        <v>1369604.8914243588</v>
      </c>
      <c r="R21" s="19">
        <f>$C21*'Total CH4 prod CO2 Inj'!P19+$D21*'Total CH4 prod CO2 Inj'!AG19-'Inj sep cost'!P19-'Inj sep cost'!AG19</f>
        <v>1369604.8914243588</v>
      </c>
      <c r="S21" s="19">
        <f>$C21*'Total CH4 prod CO2 Inj'!Q19+$D21*'Total CH4 prod CO2 Inj'!AH19-'Inj sep cost'!Q19-'Inj sep cost'!AH19</f>
        <v>1369604.8914243588</v>
      </c>
    </row>
    <row r="22" spans="2:19" x14ac:dyDescent="0.45">
      <c r="B22">
        <v>16</v>
      </c>
      <c r="C22" s="17">
        <f t="shared" si="0"/>
        <v>3.8916835907852358</v>
      </c>
      <c r="D22" s="17">
        <f t="shared" si="1"/>
        <v>25.944557271901573</v>
      </c>
      <c r="E22" s="19">
        <f>$C22*'Total CH4 prod CO2 Inj'!C20+$D22*'Total CH4 prod CO2 Inj'!T20-'Inj sep cost'!C20-'Inj sep cost'!T20</f>
        <v>1322861.0861797174</v>
      </c>
      <c r="F22" s="19">
        <f>$C22*'Total CH4 prod CO2 Inj'!D20+$D22*'Total CH4 prod CO2 Inj'!U20-'Inj sep cost'!D20-'Inj sep cost'!U20</f>
        <v>1322861.0861797174</v>
      </c>
      <c r="G22" s="19">
        <f>$C22*'Total CH4 prod CO2 Inj'!E20+$D22*'Total CH4 prod CO2 Inj'!V20-'Inj sep cost'!E20-'Inj sep cost'!V20</f>
        <v>1322861.0861797174</v>
      </c>
      <c r="H22" s="19">
        <f>$C22*'Total CH4 prod CO2 Inj'!F20+$D22*'Total CH4 prod CO2 Inj'!W20-'Inj sep cost'!F20-'Inj sep cost'!W20</f>
        <v>1322861.0861797174</v>
      </c>
      <c r="I22" s="19">
        <f>$C22*'Total CH4 prod CO2 Inj'!G20+$D22*'Total CH4 prod CO2 Inj'!X20-'Inj sep cost'!G20-'Inj sep cost'!X20</f>
        <v>1322861.0861797174</v>
      </c>
      <c r="J22" s="19">
        <f>$C22*'Total CH4 prod CO2 Inj'!H20+$D22*'Total CH4 prod CO2 Inj'!Y20-'Inj sep cost'!H20-'Inj sep cost'!Y20</f>
        <v>1322861.0861797174</v>
      </c>
      <c r="K22" s="19">
        <f>$C22*'Total CH4 prod CO2 Inj'!I20+$D22*'Total CH4 prod CO2 Inj'!Z20-'Inj sep cost'!I20-'Inj sep cost'!Z20</f>
        <v>1322861.0861797174</v>
      </c>
      <c r="L22" s="19">
        <f>$C22*'Total CH4 prod CO2 Inj'!J20+$D22*'Total CH4 prod CO2 Inj'!AA20-'Inj sep cost'!J20-'Inj sep cost'!AA20</f>
        <v>1322861.0861797174</v>
      </c>
      <c r="M22" s="19">
        <f>$C22*'Total CH4 prod CO2 Inj'!K20+$D22*'Total CH4 prod CO2 Inj'!AB20-'Inj sep cost'!K20-'Inj sep cost'!AB20</f>
        <v>1322861.0861797174</v>
      </c>
      <c r="N22" s="19">
        <f>$C22*'Total CH4 prod CO2 Inj'!L20+$D22*'Total CH4 prod CO2 Inj'!AC20-'Inj sep cost'!L20-'Inj sep cost'!AC20</f>
        <v>1322861.0861797174</v>
      </c>
      <c r="O22" s="19">
        <f>$C22*'Total CH4 prod CO2 Inj'!M20+$D22*'Total CH4 prod CO2 Inj'!AD20-'Inj sep cost'!M20-'Inj sep cost'!AD20</f>
        <v>1322861.0861797174</v>
      </c>
      <c r="P22" s="19">
        <f>$C22*'Total CH4 prod CO2 Inj'!N20+$D22*'Total CH4 prod CO2 Inj'!AE20-'Inj sep cost'!N20-'Inj sep cost'!AE20</f>
        <v>1322861.0861797174</v>
      </c>
      <c r="Q22" s="19">
        <f>$C22*'Total CH4 prod CO2 Inj'!O20+$D22*'Total CH4 prod CO2 Inj'!AF20-'Inj sep cost'!O20-'Inj sep cost'!AF20</f>
        <v>1322861.0861797174</v>
      </c>
      <c r="R22" s="19">
        <f>$C22*'Total CH4 prod CO2 Inj'!P20+$D22*'Total CH4 prod CO2 Inj'!AG20-'Inj sep cost'!P20-'Inj sep cost'!AG20</f>
        <v>1322861.0861797174</v>
      </c>
      <c r="S22" s="19">
        <f>$C22*'Total CH4 prod CO2 Inj'!Q20+$D22*'Total CH4 prod CO2 Inj'!AH20-'Inj sep cost'!Q20-'Inj sep cost'!AH20</f>
        <v>1322861.0861797174</v>
      </c>
    </row>
    <row r="23" spans="2:19" x14ac:dyDescent="0.45">
      <c r="B23">
        <v>17</v>
      </c>
      <c r="C23" s="17">
        <f t="shared" si="0"/>
        <v>3.9597880536239778</v>
      </c>
      <c r="D23" s="17">
        <f t="shared" si="1"/>
        <v>26.398587024159852</v>
      </c>
      <c r="E23" s="19">
        <f>$C23*'Total CH4 prod CO2 Inj'!C21+$D23*'Total CH4 prod CO2 Inj'!T21-'Inj sep cost'!C21-'Inj sep cost'!T21</f>
        <v>1278813.5519178635</v>
      </c>
      <c r="F23" s="19">
        <f>$C23*'Total CH4 prod CO2 Inj'!D21+$D23*'Total CH4 prod CO2 Inj'!U21-'Inj sep cost'!D21-'Inj sep cost'!U21</f>
        <v>1278813.5519178635</v>
      </c>
      <c r="G23" s="19">
        <f>$C23*'Total CH4 prod CO2 Inj'!E21+$D23*'Total CH4 prod CO2 Inj'!V21-'Inj sep cost'!E21-'Inj sep cost'!V21</f>
        <v>1278813.5519178635</v>
      </c>
      <c r="H23" s="19">
        <f>$C23*'Total CH4 prod CO2 Inj'!F21+$D23*'Total CH4 prod CO2 Inj'!W21-'Inj sep cost'!F21-'Inj sep cost'!W21</f>
        <v>1278813.5519178635</v>
      </c>
      <c r="I23" s="19">
        <f>$C23*'Total CH4 prod CO2 Inj'!G21+$D23*'Total CH4 prod CO2 Inj'!X21-'Inj sep cost'!G21-'Inj sep cost'!X21</f>
        <v>1278813.5519178635</v>
      </c>
      <c r="J23" s="19">
        <f>$C23*'Total CH4 prod CO2 Inj'!H21+$D23*'Total CH4 prod CO2 Inj'!Y21-'Inj sep cost'!H21-'Inj sep cost'!Y21</f>
        <v>1278813.5519178635</v>
      </c>
      <c r="K23" s="19">
        <f>$C23*'Total CH4 prod CO2 Inj'!I21+$D23*'Total CH4 prod CO2 Inj'!Z21-'Inj sep cost'!I21-'Inj sep cost'!Z21</f>
        <v>1278813.5519178635</v>
      </c>
      <c r="L23" s="19">
        <f>$C23*'Total CH4 prod CO2 Inj'!J21+$D23*'Total CH4 prod CO2 Inj'!AA21-'Inj sep cost'!J21-'Inj sep cost'!AA21</f>
        <v>1278813.5519178635</v>
      </c>
      <c r="M23" s="19">
        <f>$C23*'Total CH4 prod CO2 Inj'!K21+$D23*'Total CH4 prod CO2 Inj'!AB21-'Inj sep cost'!K21-'Inj sep cost'!AB21</f>
        <v>1278813.5519178635</v>
      </c>
      <c r="N23" s="19">
        <f>$C23*'Total CH4 prod CO2 Inj'!L21+$D23*'Total CH4 prod CO2 Inj'!AC21-'Inj sep cost'!L21-'Inj sep cost'!AC21</f>
        <v>1278813.5519178635</v>
      </c>
      <c r="O23" s="19">
        <f>$C23*'Total CH4 prod CO2 Inj'!M21+$D23*'Total CH4 prod CO2 Inj'!AD21-'Inj sep cost'!M21-'Inj sep cost'!AD21</f>
        <v>1278813.5519178635</v>
      </c>
      <c r="P23" s="19">
        <f>$C23*'Total CH4 prod CO2 Inj'!N21+$D23*'Total CH4 prod CO2 Inj'!AE21-'Inj sep cost'!N21-'Inj sep cost'!AE21</f>
        <v>1278813.5519178635</v>
      </c>
      <c r="Q23" s="19">
        <f>$C23*'Total CH4 prod CO2 Inj'!O21+$D23*'Total CH4 prod CO2 Inj'!AF21-'Inj sep cost'!O21-'Inj sep cost'!AF21</f>
        <v>1278813.5519178635</v>
      </c>
      <c r="R23" s="19">
        <f>$C23*'Total CH4 prod CO2 Inj'!P21+$D23*'Total CH4 prod CO2 Inj'!AG21-'Inj sep cost'!P21-'Inj sep cost'!AG21</f>
        <v>1278813.5519178635</v>
      </c>
      <c r="S23" s="19">
        <f>$C23*'Total CH4 prod CO2 Inj'!Q21+$D23*'Total CH4 prod CO2 Inj'!AH21-'Inj sep cost'!Q21-'Inj sep cost'!AH21</f>
        <v>1278813.5519178635</v>
      </c>
    </row>
    <row r="24" spans="2:19" x14ac:dyDescent="0.45">
      <c r="B24">
        <v>18</v>
      </c>
      <c r="C24" s="17">
        <f t="shared" si="0"/>
        <v>4.0290843445623974</v>
      </c>
      <c r="D24" s="17">
        <f t="shared" si="1"/>
        <v>26.860562297082652</v>
      </c>
      <c r="E24" s="19">
        <f>$C24*'Total CH4 prod CO2 Inj'!C22+$D24*'Total CH4 prod CO2 Inj'!T22-'Inj sep cost'!C22-'Inj sep cost'!T22</f>
        <v>1286043.4319408715</v>
      </c>
      <c r="F24" s="19">
        <f>$C24*'Total CH4 prod CO2 Inj'!D22+$D24*'Total CH4 prod CO2 Inj'!U22-'Inj sep cost'!D22-'Inj sep cost'!U22</f>
        <v>1286043.4319408715</v>
      </c>
      <c r="G24" s="19">
        <f>$C24*'Total CH4 prod CO2 Inj'!E22+$D24*'Total CH4 prod CO2 Inj'!V22-'Inj sep cost'!E22-'Inj sep cost'!V22</f>
        <v>1286043.4319408715</v>
      </c>
      <c r="H24" s="19">
        <f>$C24*'Total CH4 prod CO2 Inj'!F22+$D24*'Total CH4 prod CO2 Inj'!W22-'Inj sep cost'!F22-'Inj sep cost'!W22</f>
        <v>1286043.4319408715</v>
      </c>
      <c r="I24" s="19">
        <f>$C24*'Total CH4 prod CO2 Inj'!G22+$D24*'Total CH4 prod CO2 Inj'!X22-'Inj sep cost'!G22-'Inj sep cost'!X22</f>
        <v>1286043.4319408715</v>
      </c>
      <c r="J24" s="19">
        <f>$C24*'Total CH4 prod CO2 Inj'!H22+$D24*'Total CH4 prod CO2 Inj'!Y22-'Inj sep cost'!H22-'Inj sep cost'!Y22</f>
        <v>1286043.4319408715</v>
      </c>
      <c r="K24" s="19">
        <f>$C24*'Total CH4 prod CO2 Inj'!I22+$D24*'Total CH4 prod CO2 Inj'!Z22-'Inj sep cost'!I22-'Inj sep cost'!Z22</f>
        <v>1286043.4319408715</v>
      </c>
      <c r="L24" s="19">
        <f>$C24*'Total CH4 prod CO2 Inj'!J22+$D24*'Total CH4 prod CO2 Inj'!AA22-'Inj sep cost'!J22-'Inj sep cost'!AA22</f>
        <v>1286043.4319408715</v>
      </c>
      <c r="M24" s="19">
        <f>$C24*'Total CH4 prod CO2 Inj'!K22+$D24*'Total CH4 prod CO2 Inj'!AB22-'Inj sep cost'!K22-'Inj sep cost'!AB22</f>
        <v>1286043.4319408715</v>
      </c>
      <c r="N24" s="19">
        <f>$C24*'Total CH4 prod CO2 Inj'!L22+$D24*'Total CH4 prod CO2 Inj'!AC22-'Inj sep cost'!L22-'Inj sep cost'!AC22</f>
        <v>1286043.4319408715</v>
      </c>
      <c r="O24" s="19">
        <f>$C24*'Total CH4 prod CO2 Inj'!M22+$D24*'Total CH4 prod CO2 Inj'!AD22-'Inj sep cost'!M22-'Inj sep cost'!AD22</f>
        <v>1286043.4319408715</v>
      </c>
      <c r="P24" s="19">
        <f>$C24*'Total CH4 prod CO2 Inj'!N22+$D24*'Total CH4 prod CO2 Inj'!AE22-'Inj sep cost'!N22-'Inj sep cost'!AE22</f>
        <v>1286043.4319408715</v>
      </c>
      <c r="Q24" s="19">
        <f>$C24*'Total CH4 prod CO2 Inj'!O22+$D24*'Total CH4 prod CO2 Inj'!AF22-'Inj sep cost'!O22-'Inj sep cost'!AF22</f>
        <v>1286043.4319408715</v>
      </c>
      <c r="R24" s="19">
        <f>$C24*'Total CH4 prod CO2 Inj'!P22+$D24*'Total CH4 prod CO2 Inj'!AG22-'Inj sep cost'!P22-'Inj sep cost'!AG22</f>
        <v>1286043.4319408715</v>
      </c>
      <c r="S24" s="19">
        <f>$C24*'Total CH4 prod CO2 Inj'!Q22+$D24*'Total CH4 prod CO2 Inj'!AH22-'Inj sep cost'!Q22-'Inj sep cost'!AH22</f>
        <v>1286043.4319408715</v>
      </c>
    </row>
    <row r="25" spans="2:19" x14ac:dyDescent="0.45">
      <c r="B25">
        <v>19</v>
      </c>
      <c r="C25" s="17">
        <f t="shared" si="0"/>
        <v>4.0995933205922395</v>
      </c>
      <c r="D25" s="17">
        <f t="shared" si="1"/>
        <v>27.330622137281601</v>
      </c>
      <c r="E25" s="19">
        <f>$C25*'Total CH4 prod CO2 Inj'!C23+$D25*'Total CH4 prod CO2 Inj'!T23-'Inj sep cost'!C23-'Inj sep cost'!T23</f>
        <v>1243119.6826031848</v>
      </c>
      <c r="F25" s="19">
        <f>$C25*'Total CH4 prod CO2 Inj'!D23+$D25*'Total CH4 prod CO2 Inj'!U23-'Inj sep cost'!D23-'Inj sep cost'!U23</f>
        <v>1243119.6826031848</v>
      </c>
      <c r="G25" s="19">
        <f>$C25*'Total CH4 prod CO2 Inj'!E23+$D25*'Total CH4 prod CO2 Inj'!V23-'Inj sep cost'!E23-'Inj sep cost'!V23</f>
        <v>1243119.6826031848</v>
      </c>
      <c r="H25" s="19">
        <f>$C25*'Total CH4 prod CO2 Inj'!F23+$D25*'Total CH4 prod CO2 Inj'!W23-'Inj sep cost'!F23-'Inj sep cost'!W23</f>
        <v>1243119.6826031848</v>
      </c>
      <c r="I25" s="19">
        <f>$C25*'Total CH4 prod CO2 Inj'!G23+$D25*'Total CH4 prod CO2 Inj'!X23-'Inj sep cost'!G23-'Inj sep cost'!X23</f>
        <v>1243119.6826031848</v>
      </c>
      <c r="J25" s="19">
        <f>$C25*'Total CH4 prod CO2 Inj'!H23+$D25*'Total CH4 prod CO2 Inj'!Y23-'Inj sep cost'!H23-'Inj sep cost'!Y23</f>
        <v>1243119.6826031848</v>
      </c>
      <c r="K25" s="19">
        <f>$C25*'Total CH4 prod CO2 Inj'!I23+$D25*'Total CH4 prod CO2 Inj'!Z23-'Inj sep cost'!I23-'Inj sep cost'!Z23</f>
        <v>1243119.6826031848</v>
      </c>
      <c r="L25" s="19">
        <f>$C25*'Total CH4 prod CO2 Inj'!J23+$D25*'Total CH4 prod CO2 Inj'!AA23-'Inj sep cost'!J23-'Inj sep cost'!AA23</f>
        <v>1243119.6826031848</v>
      </c>
      <c r="M25" s="19">
        <f>$C25*'Total CH4 prod CO2 Inj'!K23+$D25*'Total CH4 prod CO2 Inj'!AB23-'Inj sep cost'!K23-'Inj sep cost'!AB23</f>
        <v>1243119.6826031848</v>
      </c>
      <c r="N25" s="19">
        <f>$C25*'Total CH4 prod CO2 Inj'!L23+$D25*'Total CH4 prod CO2 Inj'!AC23-'Inj sep cost'!L23-'Inj sep cost'!AC23</f>
        <v>1243119.6826031848</v>
      </c>
      <c r="O25" s="19">
        <f>$C25*'Total CH4 prod CO2 Inj'!M23+$D25*'Total CH4 prod CO2 Inj'!AD23-'Inj sep cost'!M23-'Inj sep cost'!AD23</f>
        <v>1243119.6826031848</v>
      </c>
      <c r="P25" s="19">
        <f>$C25*'Total CH4 prod CO2 Inj'!N23+$D25*'Total CH4 prod CO2 Inj'!AE23-'Inj sep cost'!N23-'Inj sep cost'!AE23</f>
        <v>1243119.6826031848</v>
      </c>
      <c r="Q25" s="19">
        <f>$C25*'Total CH4 prod CO2 Inj'!O23+$D25*'Total CH4 prod CO2 Inj'!AF23-'Inj sep cost'!O23-'Inj sep cost'!AF23</f>
        <v>1243119.6826031848</v>
      </c>
      <c r="R25" s="19">
        <f>$C25*'Total CH4 prod CO2 Inj'!P23+$D25*'Total CH4 prod CO2 Inj'!AG23-'Inj sep cost'!P23-'Inj sep cost'!AG23</f>
        <v>1243119.6826031848</v>
      </c>
      <c r="S25" s="19">
        <f>$C25*'Total CH4 prod CO2 Inj'!Q23+$D25*'Total CH4 prod CO2 Inj'!AH23-'Inj sep cost'!Q23-'Inj sep cost'!AH23</f>
        <v>1243119.6826031848</v>
      </c>
    </row>
    <row r="26" spans="2:19" x14ac:dyDescent="0.45">
      <c r="B26">
        <v>20</v>
      </c>
      <c r="C26" s="17">
        <f t="shared" si="0"/>
        <v>4.1713362037026043</v>
      </c>
      <c r="D26" s="17">
        <f t="shared" si="1"/>
        <v>27.80890802468403</v>
      </c>
      <c r="E26" s="19">
        <f>$C26*'Total CH4 prod CO2 Inj'!C24+$D26*'Total CH4 prod CO2 Inj'!T24-'Inj sep cost'!C24-'Inj sep cost'!T24</f>
        <v>1203388.7814061644</v>
      </c>
      <c r="F26" s="19">
        <f>$C26*'Total CH4 prod CO2 Inj'!D24+$D26*'Total CH4 prod CO2 Inj'!U24-'Inj sep cost'!D24-'Inj sep cost'!U24</f>
        <v>1203388.7814061644</v>
      </c>
      <c r="G26" s="19">
        <f>$C26*'Total CH4 prod CO2 Inj'!E24+$D26*'Total CH4 prod CO2 Inj'!V24-'Inj sep cost'!E24-'Inj sep cost'!V24</f>
        <v>1203388.7814061644</v>
      </c>
      <c r="H26" s="19">
        <f>$C26*'Total CH4 prod CO2 Inj'!F24+$D26*'Total CH4 prod CO2 Inj'!W24-'Inj sep cost'!F24-'Inj sep cost'!W24</f>
        <v>1203388.7814061644</v>
      </c>
      <c r="I26" s="19">
        <f>$C26*'Total CH4 prod CO2 Inj'!G24+$D26*'Total CH4 prod CO2 Inj'!X24-'Inj sep cost'!G24-'Inj sep cost'!X24</f>
        <v>1203388.7814061644</v>
      </c>
      <c r="J26" s="19">
        <f>$C26*'Total CH4 prod CO2 Inj'!H24+$D26*'Total CH4 prod CO2 Inj'!Y24-'Inj sep cost'!H24-'Inj sep cost'!Y24</f>
        <v>1203388.7814061644</v>
      </c>
      <c r="K26" s="19">
        <f>$C26*'Total CH4 prod CO2 Inj'!I24+$D26*'Total CH4 prod CO2 Inj'!Z24-'Inj sep cost'!I24-'Inj sep cost'!Z24</f>
        <v>1203388.7814061644</v>
      </c>
      <c r="L26" s="19">
        <f>$C26*'Total CH4 prod CO2 Inj'!J24+$D26*'Total CH4 prod CO2 Inj'!AA24-'Inj sep cost'!J24-'Inj sep cost'!AA24</f>
        <v>1203388.7814061644</v>
      </c>
      <c r="M26" s="19">
        <f>$C26*'Total CH4 prod CO2 Inj'!K24+$D26*'Total CH4 prod CO2 Inj'!AB24-'Inj sep cost'!K24-'Inj sep cost'!AB24</f>
        <v>1203388.7814061644</v>
      </c>
      <c r="N26" s="19">
        <f>$C26*'Total CH4 prod CO2 Inj'!L24+$D26*'Total CH4 prod CO2 Inj'!AC24-'Inj sep cost'!L24-'Inj sep cost'!AC24</f>
        <v>1203388.7814061644</v>
      </c>
      <c r="O26" s="19">
        <f>$C26*'Total CH4 prod CO2 Inj'!M24+$D26*'Total CH4 prod CO2 Inj'!AD24-'Inj sep cost'!M24-'Inj sep cost'!AD24</f>
        <v>1203388.7814061644</v>
      </c>
      <c r="P26" s="19">
        <f>$C26*'Total CH4 prod CO2 Inj'!N24+$D26*'Total CH4 prod CO2 Inj'!AE24-'Inj sep cost'!N24-'Inj sep cost'!AE24</f>
        <v>1203388.7814061644</v>
      </c>
      <c r="Q26" s="19">
        <f>$C26*'Total CH4 prod CO2 Inj'!O24+$D26*'Total CH4 prod CO2 Inj'!AF24-'Inj sep cost'!O24-'Inj sep cost'!AF24</f>
        <v>1203388.7814061644</v>
      </c>
      <c r="R26" s="19">
        <f>$C26*'Total CH4 prod CO2 Inj'!P24+$D26*'Total CH4 prod CO2 Inj'!AG24-'Inj sep cost'!P24-'Inj sep cost'!AG24</f>
        <v>1203388.7814061644</v>
      </c>
      <c r="S26" s="19">
        <f>$C26*'Total CH4 prod CO2 Inj'!Q24+$D26*'Total CH4 prod CO2 Inj'!AH24-'Inj sep cost'!Q24-'Inj sep cost'!AH24</f>
        <v>1203388.7814061644</v>
      </c>
    </row>
    <row r="27" spans="2:19" x14ac:dyDescent="0.45">
      <c r="B27">
        <v>21</v>
      </c>
      <c r="C27" s="17">
        <f t="shared" si="0"/>
        <v>4.2443345872674003</v>
      </c>
      <c r="D27" s="17">
        <f t="shared" si="1"/>
        <v>28.295563915116002</v>
      </c>
      <c r="E27" s="19">
        <f>$C27*'Total CH4 prod CO2 Inj'!C25+$D27*'Total CH4 prod CO2 Inj'!T25-'Inj sep cost'!C25-'Inj sep cost'!T25</f>
        <v>1166810.0213856811</v>
      </c>
      <c r="F27" s="19">
        <f>$C27*'Total CH4 prod CO2 Inj'!D25+$D27*'Total CH4 prod CO2 Inj'!U25-'Inj sep cost'!D25-'Inj sep cost'!U25</f>
        <v>1166810.0213856811</v>
      </c>
      <c r="G27" s="19">
        <f>$C27*'Total CH4 prod CO2 Inj'!E25+$D27*'Total CH4 prod CO2 Inj'!V25-'Inj sep cost'!E25-'Inj sep cost'!V25</f>
        <v>1166810.0213856811</v>
      </c>
      <c r="H27" s="19">
        <f>$C27*'Total CH4 prod CO2 Inj'!F25+$D27*'Total CH4 prod CO2 Inj'!W25-'Inj sep cost'!F25-'Inj sep cost'!W25</f>
        <v>1166810.0213856811</v>
      </c>
      <c r="I27" s="19">
        <f>$C27*'Total CH4 prod CO2 Inj'!G25+$D27*'Total CH4 prod CO2 Inj'!X25-'Inj sep cost'!G25-'Inj sep cost'!X25</f>
        <v>1166810.0213856811</v>
      </c>
      <c r="J27" s="19">
        <f>$C27*'Total CH4 prod CO2 Inj'!H25+$D27*'Total CH4 prod CO2 Inj'!Y25-'Inj sep cost'!H25-'Inj sep cost'!Y25</f>
        <v>1166810.0213856811</v>
      </c>
      <c r="K27" s="19">
        <f>$C27*'Total CH4 prod CO2 Inj'!I25+$D27*'Total CH4 prod CO2 Inj'!Z25-'Inj sep cost'!I25-'Inj sep cost'!Z25</f>
        <v>1166810.0213856811</v>
      </c>
      <c r="L27" s="19">
        <f>$C27*'Total CH4 prod CO2 Inj'!J25+$D27*'Total CH4 prod CO2 Inj'!AA25-'Inj sep cost'!J25-'Inj sep cost'!AA25</f>
        <v>1166810.0213856811</v>
      </c>
      <c r="M27" s="19">
        <f>$C27*'Total CH4 prod CO2 Inj'!K25+$D27*'Total CH4 prod CO2 Inj'!AB25-'Inj sep cost'!K25-'Inj sep cost'!AB25</f>
        <v>1166810.0213856811</v>
      </c>
      <c r="N27" s="19">
        <f>$C27*'Total CH4 prod CO2 Inj'!L25+$D27*'Total CH4 prod CO2 Inj'!AC25-'Inj sep cost'!L25-'Inj sep cost'!AC25</f>
        <v>1166810.0213856811</v>
      </c>
      <c r="O27" s="19">
        <f>$C27*'Total CH4 prod CO2 Inj'!M25+$D27*'Total CH4 prod CO2 Inj'!AD25-'Inj sep cost'!M25-'Inj sep cost'!AD25</f>
        <v>1166810.0213856811</v>
      </c>
      <c r="P27" s="19">
        <f>$C27*'Total CH4 prod CO2 Inj'!N25+$D27*'Total CH4 prod CO2 Inj'!AE25-'Inj sep cost'!N25-'Inj sep cost'!AE25</f>
        <v>1166810.0213856811</v>
      </c>
      <c r="Q27" s="19">
        <f>$C27*'Total CH4 prod CO2 Inj'!O25+$D27*'Total CH4 prod CO2 Inj'!AF25-'Inj sep cost'!O25-'Inj sep cost'!AF25</f>
        <v>1166810.0213856811</v>
      </c>
      <c r="R27" s="19">
        <f>$C27*'Total CH4 prod CO2 Inj'!P25+$D27*'Total CH4 prod CO2 Inj'!AG25-'Inj sep cost'!P25-'Inj sep cost'!AG25</f>
        <v>1166810.0213856811</v>
      </c>
      <c r="S27" s="19">
        <f>$C27*'Total CH4 prod CO2 Inj'!Q25+$D27*'Total CH4 prod CO2 Inj'!AH25-'Inj sep cost'!Q25-'Inj sep cost'!AH25</f>
        <v>1166810.0213856811</v>
      </c>
    </row>
    <row r="28" spans="2:19" x14ac:dyDescent="0.45">
      <c r="B28">
        <v>22</v>
      </c>
      <c r="C28" s="17">
        <f t="shared" si="0"/>
        <v>4.3186104425445802</v>
      </c>
      <c r="D28" s="17">
        <f t="shared" si="1"/>
        <v>28.790736283630533</v>
      </c>
      <c r="E28" s="19">
        <f>$C28*'Total CH4 prod CO2 Inj'!C26+$D28*'Total CH4 prod CO2 Inj'!T26-'Inj sep cost'!C26-'Inj sep cost'!T26</f>
        <v>1133376.1245413995</v>
      </c>
      <c r="F28" s="19">
        <f>$C28*'Total CH4 prod CO2 Inj'!D26+$D28*'Total CH4 prod CO2 Inj'!U26-'Inj sep cost'!D26-'Inj sep cost'!U26</f>
        <v>1133376.1245413995</v>
      </c>
      <c r="G28" s="19">
        <f>$C28*'Total CH4 prod CO2 Inj'!E26+$D28*'Total CH4 prod CO2 Inj'!V26-'Inj sep cost'!E26-'Inj sep cost'!V26</f>
        <v>1133376.1245413995</v>
      </c>
      <c r="H28" s="19">
        <f>$C28*'Total CH4 prod CO2 Inj'!F26+$D28*'Total CH4 prod CO2 Inj'!W26-'Inj sep cost'!F26-'Inj sep cost'!W26</f>
        <v>1133376.1245413995</v>
      </c>
      <c r="I28" s="19">
        <f>$C28*'Total CH4 prod CO2 Inj'!G26+$D28*'Total CH4 prod CO2 Inj'!X26-'Inj sep cost'!G26-'Inj sep cost'!X26</f>
        <v>1133376.1245413995</v>
      </c>
      <c r="J28" s="19">
        <f>$C28*'Total CH4 prod CO2 Inj'!H26+$D28*'Total CH4 prod CO2 Inj'!Y26-'Inj sep cost'!H26-'Inj sep cost'!Y26</f>
        <v>1133376.1245413995</v>
      </c>
      <c r="K28" s="19">
        <f>$C28*'Total CH4 prod CO2 Inj'!I26+$D28*'Total CH4 prod CO2 Inj'!Z26-'Inj sep cost'!I26-'Inj sep cost'!Z26</f>
        <v>1133376.1245413995</v>
      </c>
      <c r="L28" s="19">
        <f>$C28*'Total CH4 prod CO2 Inj'!J26+$D28*'Total CH4 prod CO2 Inj'!AA26-'Inj sep cost'!J26-'Inj sep cost'!AA26</f>
        <v>1133376.1245413995</v>
      </c>
      <c r="M28" s="19">
        <f>$C28*'Total CH4 prod CO2 Inj'!K26+$D28*'Total CH4 prod CO2 Inj'!AB26-'Inj sep cost'!K26-'Inj sep cost'!AB26</f>
        <v>1133376.1245413995</v>
      </c>
      <c r="N28" s="19">
        <f>$C28*'Total CH4 prod CO2 Inj'!L26+$D28*'Total CH4 prod CO2 Inj'!AC26-'Inj sep cost'!L26-'Inj sep cost'!AC26</f>
        <v>1133376.1245413995</v>
      </c>
      <c r="O28" s="19">
        <f>$C28*'Total CH4 prod CO2 Inj'!M26+$D28*'Total CH4 prod CO2 Inj'!AD26-'Inj sep cost'!M26-'Inj sep cost'!AD26</f>
        <v>1133376.1245413995</v>
      </c>
      <c r="P28" s="19">
        <f>$C28*'Total CH4 prod CO2 Inj'!N26+$D28*'Total CH4 prod CO2 Inj'!AE26-'Inj sep cost'!N26-'Inj sep cost'!AE26</f>
        <v>1133376.1245413995</v>
      </c>
      <c r="Q28" s="19">
        <f>$C28*'Total CH4 prod CO2 Inj'!O26+$D28*'Total CH4 prod CO2 Inj'!AF26-'Inj sep cost'!O26-'Inj sep cost'!AF26</f>
        <v>1133376.1245413995</v>
      </c>
      <c r="R28" s="19">
        <f>$C28*'Total CH4 prod CO2 Inj'!P26+$D28*'Total CH4 prod CO2 Inj'!AG26-'Inj sep cost'!P26-'Inj sep cost'!AG26</f>
        <v>1133376.1245413995</v>
      </c>
      <c r="S28" s="19">
        <f>$C28*'Total CH4 prod CO2 Inj'!Q26+$D28*'Total CH4 prod CO2 Inj'!AH26-'Inj sep cost'!Q26-'Inj sep cost'!AH26</f>
        <v>1133376.1245413995</v>
      </c>
    </row>
    <row r="29" spans="2:19" x14ac:dyDescent="0.45">
      <c r="B29">
        <v>23</v>
      </c>
      <c r="C29" s="17">
        <f t="shared" si="0"/>
        <v>4.394186125289111</v>
      </c>
      <c r="D29" s="17">
        <f t="shared" si="1"/>
        <v>29.294574168594071</v>
      </c>
      <c r="E29" s="19">
        <f>$C29*'Total CH4 prod CO2 Inj'!C27+$D29*'Total CH4 prod CO2 Inj'!T27-'Inj sep cost'!C27-'Inj sep cost'!T27</f>
        <v>1141741.3809338696</v>
      </c>
      <c r="F29" s="19">
        <f>$C29*'Total CH4 prod CO2 Inj'!D27+$D29*'Total CH4 prod CO2 Inj'!U27-'Inj sep cost'!D27-'Inj sep cost'!U27</f>
        <v>1141741.3809338696</v>
      </c>
      <c r="G29" s="19">
        <f>$C29*'Total CH4 prod CO2 Inj'!E27+$D29*'Total CH4 prod CO2 Inj'!V27-'Inj sep cost'!E27-'Inj sep cost'!V27</f>
        <v>1141741.3809338696</v>
      </c>
      <c r="H29" s="19">
        <f>$C29*'Total CH4 prod CO2 Inj'!F27+$D29*'Total CH4 prod CO2 Inj'!W27-'Inj sep cost'!F27-'Inj sep cost'!W27</f>
        <v>1141741.3809338696</v>
      </c>
      <c r="I29" s="19">
        <f>$C29*'Total CH4 prod CO2 Inj'!G27+$D29*'Total CH4 prod CO2 Inj'!X27-'Inj sep cost'!G27-'Inj sep cost'!X27</f>
        <v>1141741.3809338696</v>
      </c>
      <c r="J29" s="19">
        <f>$C29*'Total CH4 prod CO2 Inj'!H27+$D29*'Total CH4 prod CO2 Inj'!Y27-'Inj sep cost'!H27-'Inj sep cost'!Y27</f>
        <v>1141741.3809338696</v>
      </c>
      <c r="K29" s="19">
        <f>$C29*'Total CH4 prod CO2 Inj'!I27+$D29*'Total CH4 prod CO2 Inj'!Z27-'Inj sep cost'!I27-'Inj sep cost'!Z27</f>
        <v>1141741.3809338696</v>
      </c>
      <c r="L29" s="19">
        <f>$C29*'Total CH4 prod CO2 Inj'!J27+$D29*'Total CH4 prod CO2 Inj'!AA27-'Inj sep cost'!J27-'Inj sep cost'!AA27</f>
        <v>1141741.3809338696</v>
      </c>
      <c r="M29" s="19">
        <f>$C29*'Total CH4 prod CO2 Inj'!K27+$D29*'Total CH4 prod CO2 Inj'!AB27-'Inj sep cost'!K27-'Inj sep cost'!AB27</f>
        <v>1141741.3809338696</v>
      </c>
      <c r="N29" s="19">
        <f>$C29*'Total CH4 prod CO2 Inj'!L27+$D29*'Total CH4 prod CO2 Inj'!AC27-'Inj sep cost'!L27-'Inj sep cost'!AC27</f>
        <v>1141741.3809338696</v>
      </c>
      <c r="O29" s="19">
        <f>$C29*'Total CH4 prod CO2 Inj'!M27+$D29*'Total CH4 prod CO2 Inj'!AD27-'Inj sep cost'!M27-'Inj sep cost'!AD27</f>
        <v>1141741.3809338696</v>
      </c>
      <c r="P29" s="19">
        <f>$C29*'Total CH4 prod CO2 Inj'!N27+$D29*'Total CH4 prod CO2 Inj'!AE27-'Inj sep cost'!N27-'Inj sep cost'!AE27</f>
        <v>1141741.3809338696</v>
      </c>
      <c r="Q29" s="19">
        <f>$C29*'Total CH4 prod CO2 Inj'!O27+$D29*'Total CH4 prod CO2 Inj'!AF27-'Inj sep cost'!O27-'Inj sep cost'!AF27</f>
        <v>1141741.3809338696</v>
      </c>
      <c r="R29" s="19">
        <f>$C29*'Total CH4 prod CO2 Inj'!P27+$D29*'Total CH4 prod CO2 Inj'!AG27-'Inj sep cost'!P27-'Inj sep cost'!AG27</f>
        <v>1141741.3809338696</v>
      </c>
      <c r="S29" s="19">
        <f>$C29*'Total CH4 prod CO2 Inj'!Q27+$D29*'Total CH4 prod CO2 Inj'!AH27-'Inj sep cost'!Q27-'Inj sep cost'!AH27</f>
        <v>1141741.3809338696</v>
      </c>
    </row>
    <row r="30" spans="2:19" x14ac:dyDescent="0.45">
      <c r="B30">
        <v>24</v>
      </c>
      <c r="C30" s="17">
        <f t="shared" si="0"/>
        <v>4.4710843824816706</v>
      </c>
      <c r="D30" s="17">
        <f t="shared" si="1"/>
        <v>29.807229216544471</v>
      </c>
      <c r="E30" s="19">
        <f>$C30*'Total CH4 prod CO2 Inj'!C28+$D30*'Total CH4 prod CO2 Inj'!T28-'Inj sep cost'!C28-'Inj sep cost'!T28</f>
        <v>1111824.5533917171</v>
      </c>
      <c r="F30" s="19">
        <f>$C30*'Total CH4 prod CO2 Inj'!D28+$D30*'Total CH4 prod CO2 Inj'!U28-'Inj sep cost'!D28-'Inj sep cost'!U28</f>
        <v>1111824.5533917171</v>
      </c>
      <c r="G30" s="19">
        <f>$C30*'Total CH4 prod CO2 Inj'!E28+$D30*'Total CH4 prod CO2 Inj'!V28-'Inj sep cost'!E28-'Inj sep cost'!V28</f>
        <v>1111824.5533917171</v>
      </c>
      <c r="H30" s="19">
        <f>$C30*'Total CH4 prod CO2 Inj'!F28+$D30*'Total CH4 prod CO2 Inj'!W28-'Inj sep cost'!F28-'Inj sep cost'!W28</f>
        <v>1111824.5533917171</v>
      </c>
      <c r="I30" s="19">
        <f>$C30*'Total CH4 prod CO2 Inj'!G28+$D30*'Total CH4 prod CO2 Inj'!X28-'Inj sep cost'!G28-'Inj sep cost'!X28</f>
        <v>1111824.5533917171</v>
      </c>
      <c r="J30" s="19">
        <f>$C30*'Total CH4 prod CO2 Inj'!H28+$D30*'Total CH4 prod CO2 Inj'!Y28-'Inj sep cost'!H28-'Inj sep cost'!Y28</f>
        <v>1111824.5533917171</v>
      </c>
      <c r="K30" s="19">
        <f>$C30*'Total CH4 prod CO2 Inj'!I28+$D30*'Total CH4 prod CO2 Inj'!Z28-'Inj sep cost'!I28-'Inj sep cost'!Z28</f>
        <v>1111824.5533917171</v>
      </c>
      <c r="L30" s="19">
        <f>$C30*'Total CH4 prod CO2 Inj'!J28+$D30*'Total CH4 prod CO2 Inj'!AA28-'Inj sep cost'!J28-'Inj sep cost'!AA28</f>
        <v>1111824.5533917171</v>
      </c>
      <c r="M30" s="19">
        <f>$C30*'Total CH4 prod CO2 Inj'!K28+$D30*'Total CH4 prod CO2 Inj'!AB28-'Inj sep cost'!K28-'Inj sep cost'!AB28</f>
        <v>1111824.5533917171</v>
      </c>
      <c r="N30" s="19">
        <f>$C30*'Total CH4 prod CO2 Inj'!L28+$D30*'Total CH4 prod CO2 Inj'!AC28-'Inj sep cost'!L28-'Inj sep cost'!AC28</f>
        <v>1111824.5533917171</v>
      </c>
      <c r="O30" s="19">
        <f>$C30*'Total CH4 prod CO2 Inj'!M28+$D30*'Total CH4 prod CO2 Inj'!AD28-'Inj sep cost'!M28-'Inj sep cost'!AD28</f>
        <v>1111824.5533917171</v>
      </c>
      <c r="P30" s="19">
        <f>$C30*'Total CH4 prod CO2 Inj'!N28+$D30*'Total CH4 prod CO2 Inj'!AE28-'Inj sep cost'!N28-'Inj sep cost'!AE28</f>
        <v>1111824.5533917171</v>
      </c>
      <c r="Q30" s="19">
        <f>$C30*'Total CH4 prod CO2 Inj'!O28+$D30*'Total CH4 prod CO2 Inj'!AF28-'Inj sep cost'!O28-'Inj sep cost'!AF28</f>
        <v>1111824.5533917171</v>
      </c>
      <c r="R30" s="19">
        <f>$C30*'Total CH4 prod CO2 Inj'!P28+$D30*'Total CH4 prod CO2 Inj'!AG28-'Inj sep cost'!P28-'Inj sep cost'!AG28</f>
        <v>1111824.5533917171</v>
      </c>
      <c r="S30" s="19">
        <f>$C30*'Total CH4 prod CO2 Inj'!Q28+$D30*'Total CH4 prod CO2 Inj'!AH28-'Inj sep cost'!Q28-'Inj sep cost'!AH28</f>
        <v>1111824.5533917171</v>
      </c>
    </row>
    <row r="31" spans="2:19" x14ac:dyDescent="0.45">
      <c r="B31">
        <v>25</v>
      </c>
      <c r="C31" s="17">
        <f t="shared" si="0"/>
        <v>4.5493283591751004</v>
      </c>
      <c r="D31" s="17">
        <f t="shared" si="1"/>
        <v>30.328855727834</v>
      </c>
      <c r="E31" s="19">
        <f>$C31*'Total CH4 prod CO2 Inj'!C29+$D31*'Total CH4 prod CO2 Inj'!T29-'Inj sep cost'!C29-'Inj sep cost'!T29</f>
        <v>1085060.3069468532</v>
      </c>
      <c r="F31" s="19">
        <f>$C31*'Total CH4 prod CO2 Inj'!D29+$D31*'Total CH4 prod CO2 Inj'!U29-'Inj sep cost'!D29-'Inj sep cost'!U29</f>
        <v>1085060.3069468532</v>
      </c>
      <c r="G31" s="19">
        <f>$C31*'Total CH4 prod CO2 Inj'!E29+$D31*'Total CH4 prod CO2 Inj'!V29-'Inj sep cost'!E29-'Inj sep cost'!V29</f>
        <v>1085060.3069468532</v>
      </c>
      <c r="H31" s="19">
        <f>$C31*'Total CH4 prod CO2 Inj'!F29+$D31*'Total CH4 prod CO2 Inj'!W29-'Inj sep cost'!F29-'Inj sep cost'!W29</f>
        <v>1085060.3069468532</v>
      </c>
      <c r="I31" s="19">
        <f>$C31*'Total CH4 prod CO2 Inj'!G29+$D31*'Total CH4 prod CO2 Inj'!X29-'Inj sep cost'!G29-'Inj sep cost'!X29</f>
        <v>1085060.3069468532</v>
      </c>
      <c r="J31" s="19">
        <f>$C31*'Total CH4 prod CO2 Inj'!H29+$D31*'Total CH4 prod CO2 Inj'!Y29-'Inj sep cost'!H29-'Inj sep cost'!Y29</f>
        <v>1085060.3069468532</v>
      </c>
      <c r="K31" s="19">
        <f>$C31*'Total CH4 prod CO2 Inj'!I29+$D31*'Total CH4 prod CO2 Inj'!Z29-'Inj sep cost'!I29-'Inj sep cost'!Z29</f>
        <v>1085060.3069468532</v>
      </c>
      <c r="L31" s="19">
        <f>$C31*'Total CH4 prod CO2 Inj'!J29+$D31*'Total CH4 prod CO2 Inj'!AA29-'Inj sep cost'!J29-'Inj sep cost'!AA29</f>
        <v>1085060.3069468532</v>
      </c>
      <c r="M31" s="19">
        <f>$C31*'Total CH4 prod CO2 Inj'!K29+$D31*'Total CH4 prod CO2 Inj'!AB29-'Inj sep cost'!K29-'Inj sep cost'!AB29</f>
        <v>1085060.3069468532</v>
      </c>
      <c r="N31" s="19">
        <f>$C31*'Total CH4 prod CO2 Inj'!L29+$D31*'Total CH4 prod CO2 Inj'!AC29-'Inj sep cost'!L29-'Inj sep cost'!AC29</f>
        <v>1085060.3069468532</v>
      </c>
      <c r="O31" s="19">
        <f>$C31*'Total CH4 prod CO2 Inj'!M29+$D31*'Total CH4 prod CO2 Inj'!AD29-'Inj sep cost'!M29-'Inj sep cost'!AD29</f>
        <v>1085060.3069468532</v>
      </c>
      <c r="P31" s="19">
        <f>$C31*'Total CH4 prod CO2 Inj'!N29+$D31*'Total CH4 prod CO2 Inj'!AE29-'Inj sep cost'!N29-'Inj sep cost'!AE29</f>
        <v>1085060.3069468532</v>
      </c>
      <c r="Q31" s="19">
        <f>$C31*'Total CH4 prod CO2 Inj'!O29+$D31*'Total CH4 prod CO2 Inj'!AF29-'Inj sep cost'!O29-'Inj sep cost'!AF29</f>
        <v>1085060.3069468532</v>
      </c>
      <c r="R31" s="19">
        <f>$C31*'Total CH4 prod CO2 Inj'!P29+$D31*'Total CH4 prod CO2 Inj'!AG29-'Inj sep cost'!P29-'Inj sep cost'!AG29</f>
        <v>1085060.3069468532</v>
      </c>
      <c r="S31" s="19">
        <f>$C31*'Total CH4 prod CO2 Inj'!Q29+$D31*'Total CH4 prod CO2 Inj'!AH29-'Inj sep cost'!Q29-'Inj sep cost'!AH29</f>
        <v>1085060.3069468532</v>
      </c>
    </row>
    <row r="32" spans="2:19" x14ac:dyDescent="0.45">
      <c r="B32">
        <v>26</v>
      </c>
      <c r="C32" s="17">
        <f t="shared" si="0"/>
        <v>4.6289416054606649</v>
      </c>
      <c r="D32" s="17">
        <f t="shared" si="1"/>
        <v>30.859610703071098</v>
      </c>
      <c r="E32" s="19">
        <f>$C32*'Total CH4 prod CO2 Inj'!C30+$D32*'Total CH4 prod CO2 Inj'!T30-'Inj sep cost'!C30-'Inj sep cost'!T30</f>
        <v>1061184.8630518573</v>
      </c>
      <c r="F32" s="19">
        <f>$C32*'Total CH4 prod CO2 Inj'!D30+$D32*'Total CH4 prod CO2 Inj'!U30-'Inj sep cost'!D30-'Inj sep cost'!U30</f>
        <v>1061184.8630518573</v>
      </c>
      <c r="G32" s="19">
        <f>$C32*'Total CH4 prod CO2 Inj'!E30+$D32*'Total CH4 prod CO2 Inj'!V30-'Inj sep cost'!E30-'Inj sep cost'!V30</f>
        <v>1061184.8630518573</v>
      </c>
      <c r="H32" s="19">
        <f>$C32*'Total CH4 prod CO2 Inj'!F30+$D32*'Total CH4 prod CO2 Inj'!W30-'Inj sep cost'!F30-'Inj sep cost'!W30</f>
        <v>1061184.8630518573</v>
      </c>
      <c r="I32" s="19">
        <f>$C32*'Total CH4 prod CO2 Inj'!G30+$D32*'Total CH4 prod CO2 Inj'!X30-'Inj sep cost'!G30-'Inj sep cost'!X30</f>
        <v>1061184.8630518573</v>
      </c>
      <c r="J32" s="19">
        <f>$C32*'Total CH4 prod CO2 Inj'!H30+$D32*'Total CH4 prod CO2 Inj'!Y30-'Inj sep cost'!H30-'Inj sep cost'!Y30</f>
        <v>1061184.8630518573</v>
      </c>
      <c r="K32" s="19">
        <f>$C32*'Total CH4 prod CO2 Inj'!I30+$D32*'Total CH4 prod CO2 Inj'!Z30-'Inj sep cost'!I30-'Inj sep cost'!Z30</f>
        <v>1061184.8630518573</v>
      </c>
      <c r="L32" s="19">
        <f>$C32*'Total CH4 prod CO2 Inj'!J30+$D32*'Total CH4 prod CO2 Inj'!AA30-'Inj sep cost'!J30-'Inj sep cost'!AA30</f>
        <v>1061184.8630518573</v>
      </c>
      <c r="M32" s="19">
        <f>$C32*'Total CH4 prod CO2 Inj'!K30+$D32*'Total CH4 prod CO2 Inj'!AB30-'Inj sep cost'!K30-'Inj sep cost'!AB30</f>
        <v>1061184.8630518573</v>
      </c>
      <c r="N32" s="19">
        <f>$C32*'Total CH4 prod CO2 Inj'!L30+$D32*'Total CH4 prod CO2 Inj'!AC30-'Inj sep cost'!L30-'Inj sep cost'!AC30</f>
        <v>1061184.8630518573</v>
      </c>
      <c r="O32" s="19">
        <f>$C32*'Total CH4 prod CO2 Inj'!M30+$D32*'Total CH4 prod CO2 Inj'!AD30-'Inj sep cost'!M30-'Inj sep cost'!AD30</f>
        <v>1061184.8630518573</v>
      </c>
      <c r="P32" s="19">
        <f>$C32*'Total CH4 prod CO2 Inj'!N30+$D32*'Total CH4 prod CO2 Inj'!AE30-'Inj sep cost'!N30-'Inj sep cost'!AE30</f>
        <v>1061184.8630518573</v>
      </c>
      <c r="Q32" s="19">
        <f>$C32*'Total CH4 prod CO2 Inj'!O30+$D32*'Total CH4 prod CO2 Inj'!AF30-'Inj sep cost'!O30-'Inj sep cost'!AF30</f>
        <v>1061184.8630518573</v>
      </c>
      <c r="R32" s="19">
        <f>$C32*'Total CH4 prod CO2 Inj'!P30+$D32*'Total CH4 prod CO2 Inj'!AG30-'Inj sep cost'!P30-'Inj sep cost'!AG30</f>
        <v>1061184.8630518573</v>
      </c>
      <c r="S32" s="19">
        <f>$C32*'Total CH4 prod CO2 Inj'!Q30+$D32*'Total CH4 prod CO2 Inj'!AH30-'Inj sep cost'!Q30-'Inj sep cost'!AH30</f>
        <v>1061184.8630518573</v>
      </c>
    </row>
    <row r="33" spans="2:19" x14ac:dyDescent="0.45">
      <c r="B33">
        <v>27</v>
      </c>
      <c r="C33" s="17">
        <f t="shared" si="0"/>
        <v>4.7099480835562266</v>
      </c>
      <c r="D33" s="17">
        <f t="shared" si="1"/>
        <v>31.399653890374843</v>
      </c>
      <c r="E33" s="19">
        <f>$C33*'Total CH4 prod CO2 Inj'!C31+$D33*'Total CH4 prod CO2 Inj'!T31-'Inj sep cost'!C31-'Inj sep cost'!T31</f>
        <v>1039918.8572645464</v>
      </c>
      <c r="F33" s="19">
        <f>$C33*'Total CH4 prod CO2 Inj'!D31+$D33*'Total CH4 prod CO2 Inj'!U31-'Inj sep cost'!D31-'Inj sep cost'!U31</f>
        <v>1039918.8572645464</v>
      </c>
      <c r="G33" s="19">
        <f>$C33*'Total CH4 prod CO2 Inj'!E31+$D33*'Total CH4 prod CO2 Inj'!V31-'Inj sep cost'!E31-'Inj sep cost'!V31</f>
        <v>1039918.8572645464</v>
      </c>
      <c r="H33" s="19">
        <f>$C33*'Total CH4 prod CO2 Inj'!F31+$D33*'Total CH4 prod CO2 Inj'!W31-'Inj sep cost'!F31-'Inj sep cost'!W31</f>
        <v>1039918.8572645464</v>
      </c>
      <c r="I33" s="19">
        <f>$C33*'Total CH4 prod CO2 Inj'!G31+$D33*'Total CH4 prod CO2 Inj'!X31-'Inj sep cost'!G31-'Inj sep cost'!X31</f>
        <v>1039918.8572645464</v>
      </c>
      <c r="J33" s="19">
        <f>$C33*'Total CH4 prod CO2 Inj'!H31+$D33*'Total CH4 prod CO2 Inj'!Y31-'Inj sep cost'!H31-'Inj sep cost'!Y31</f>
        <v>1039918.8572645464</v>
      </c>
      <c r="K33" s="19">
        <f>$C33*'Total CH4 prod CO2 Inj'!I31+$D33*'Total CH4 prod CO2 Inj'!Z31-'Inj sep cost'!I31-'Inj sep cost'!Z31</f>
        <v>1039918.8572645464</v>
      </c>
      <c r="L33" s="19">
        <f>$C33*'Total CH4 prod CO2 Inj'!J31+$D33*'Total CH4 prod CO2 Inj'!AA31-'Inj sep cost'!J31-'Inj sep cost'!AA31</f>
        <v>1039918.8572645464</v>
      </c>
      <c r="M33" s="19">
        <f>$C33*'Total CH4 prod CO2 Inj'!K31+$D33*'Total CH4 prod CO2 Inj'!AB31-'Inj sep cost'!K31-'Inj sep cost'!AB31</f>
        <v>1039918.8572645464</v>
      </c>
      <c r="N33" s="19">
        <f>$C33*'Total CH4 prod CO2 Inj'!L31+$D33*'Total CH4 prod CO2 Inj'!AC31-'Inj sep cost'!L31-'Inj sep cost'!AC31</f>
        <v>1039918.8572645464</v>
      </c>
      <c r="O33" s="19">
        <f>$C33*'Total CH4 prod CO2 Inj'!M31+$D33*'Total CH4 prod CO2 Inj'!AD31-'Inj sep cost'!M31-'Inj sep cost'!AD31</f>
        <v>1039918.8572645464</v>
      </c>
      <c r="P33" s="19">
        <f>$C33*'Total CH4 prod CO2 Inj'!N31+$D33*'Total CH4 prod CO2 Inj'!AE31-'Inj sep cost'!N31-'Inj sep cost'!AE31</f>
        <v>1039918.8572645464</v>
      </c>
      <c r="Q33" s="19">
        <f>$C33*'Total CH4 prod CO2 Inj'!O31+$D33*'Total CH4 prod CO2 Inj'!AF31-'Inj sep cost'!O31-'Inj sep cost'!AF31</f>
        <v>1039918.8572645464</v>
      </c>
      <c r="R33" s="19">
        <f>$C33*'Total CH4 prod CO2 Inj'!P31+$D33*'Total CH4 prod CO2 Inj'!AG31-'Inj sep cost'!P31-'Inj sep cost'!AG31</f>
        <v>1039918.8572645464</v>
      </c>
      <c r="S33" s="19">
        <f>$C33*'Total CH4 prod CO2 Inj'!Q31+$D33*'Total CH4 prod CO2 Inj'!AH31-'Inj sep cost'!Q31-'Inj sep cost'!AH31</f>
        <v>1039918.8572645464</v>
      </c>
    </row>
    <row r="34" spans="2:19" x14ac:dyDescent="0.45">
      <c r="B34">
        <v>28</v>
      </c>
      <c r="C34" s="17">
        <f t="shared" si="0"/>
        <v>4.7923721750184614</v>
      </c>
      <c r="D34" s="17">
        <f t="shared" si="1"/>
        <v>31.949147833456404</v>
      </c>
      <c r="E34" s="19">
        <f>$C34*'Total CH4 prod CO2 Inj'!C32+$D34*'Total CH4 prod CO2 Inj'!T32-'Inj sep cost'!C32-'Inj sep cost'!T32</f>
        <v>1054451.2725527871</v>
      </c>
      <c r="F34" s="19">
        <f>$C34*'Total CH4 prod CO2 Inj'!D32+$D34*'Total CH4 prod CO2 Inj'!U32-'Inj sep cost'!D32-'Inj sep cost'!U32</f>
        <v>1054451.2725527871</v>
      </c>
      <c r="G34" s="19">
        <f>$C34*'Total CH4 prod CO2 Inj'!E32+$D34*'Total CH4 prod CO2 Inj'!V32-'Inj sep cost'!E32-'Inj sep cost'!V32</f>
        <v>1054451.2725527871</v>
      </c>
      <c r="H34" s="19">
        <f>$C34*'Total CH4 prod CO2 Inj'!F32+$D34*'Total CH4 prod CO2 Inj'!W32-'Inj sep cost'!F32-'Inj sep cost'!W32</f>
        <v>1054451.2725527871</v>
      </c>
      <c r="I34" s="19">
        <f>$C34*'Total CH4 prod CO2 Inj'!G32+$D34*'Total CH4 prod CO2 Inj'!X32-'Inj sep cost'!G32-'Inj sep cost'!X32</f>
        <v>1054451.2725527871</v>
      </c>
      <c r="J34" s="19">
        <f>$C34*'Total CH4 prod CO2 Inj'!H32+$D34*'Total CH4 prod CO2 Inj'!Y32-'Inj sep cost'!H32-'Inj sep cost'!Y32</f>
        <v>1054451.2725527871</v>
      </c>
      <c r="K34" s="19">
        <f>$C34*'Total CH4 prod CO2 Inj'!I32+$D34*'Total CH4 prod CO2 Inj'!Z32-'Inj sep cost'!I32-'Inj sep cost'!Z32</f>
        <v>1054451.2725527871</v>
      </c>
      <c r="L34" s="19">
        <f>$C34*'Total CH4 prod CO2 Inj'!J32+$D34*'Total CH4 prod CO2 Inj'!AA32-'Inj sep cost'!J32-'Inj sep cost'!AA32</f>
        <v>1054451.2725527871</v>
      </c>
      <c r="M34" s="19">
        <f>$C34*'Total CH4 prod CO2 Inj'!K32+$D34*'Total CH4 prod CO2 Inj'!AB32-'Inj sep cost'!K32-'Inj sep cost'!AB32</f>
        <v>1054451.2725527871</v>
      </c>
      <c r="N34" s="19">
        <f>$C34*'Total CH4 prod CO2 Inj'!L32+$D34*'Total CH4 prod CO2 Inj'!AC32-'Inj sep cost'!L32-'Inj sep cost'!AC32</f>
        <v>1054451.2725527871</v>
      </c>
      <c r="O34" s="19">
        <f>$C34*'Total CH4 prod CO2 Inj'!M32+$D34*'Total CH4 prod CO2 Inj'!AD32-'Inj sep cost'!M32-'Inj sep cost'!AD32</f>
        <v>1054451.2725527871</v>
      </c>
      <c r="P34" s="19">
        <f>$C34*'Total CH4 prod CO2 Inj'!N32+$D34*'Total CH4 prod CO2 Inj'!AE32-'Inj sep cost'!N32-'Inj sep cost'!AE32</f>
        <v>1054451.2725527871</v>
      </c>
      <c r="Q34" s="19">
        <f>$C34*'Total CH4 prod CO2 Inj'!O32+$D34*'Total CH4 prod CO2 Inj'!AF32-'Inj sep cost'!O32-'Inj sep cost'!AF32</f>
        <v>1054451.2725527871</v>
      </c>
      <c r="R34" s="19">
        <f>$C34*'Total CH4 prod CO2 Inj'!P32+$D34*'Total CH4 prod CO2 Inj'!AG32-'Inj sep cost'!P32-'Inj sep cost'!AG32</f>
        <v>1054451.2725527871</v>
      </c>
      <c r="S34" s="19">
        <f>$C34*'Total CH4 prod CO2 Inj'!Q32+$D34*'Total CH4 prod CO2 Inj'!AH32-'Inj sep cost'!Q32-'Inj sep cost'!AH32</f>
        <v>1054451.2725527871</v>
      </c>
    </row>
    <row r="35" spans="2:19" x14ac:dyDescent="0.45">
      <c r="B35">
        <v>29</v>
      </c>
      <c r="C35" s="17">
        <f t="shared" si="0"/>
        <v>4.8762386880812851</v>
      </c>
      <c r="D35" s="17">
        <f t="shared" si="1"/>
        <v>32.508257920541894</v>
      </c>
      <c r="E35" s="19">
        <f>$C35*'Total CH4 prod CO2 Inj'!C33+$D35*'Total CH4 prod CO2 Inj'!T33-'Inj sep cost'!C33-'Inj sep cost'!T33</f>
        <v>1036356.7608552917</v>
      </c>
      <c r="F35" s="19">
        <f>$C35*'Total CH4 prod CO2 Inj'!D33+$D35*'Total CH4 prod CO2 Inj'!U33-'Inj sep cost'!D33-'Inj sep cost'!U33</f>
        <v>1036356.7608552917</v>
      </c>
      <c r="G35" s="19">
        <f>$C35*'Total CH4 prod CO2 Inj'!E33+$D35*'Total CH4 prod CO2 Inj'!V33-'Inj sep cost'!E33-'Inj sep cost'!V33</f>
        <v>1036356.7608552917</v>
      </c>
      <c r="H35" s="19">
        <f>$C35*'Total CH4 prod CO2 Inj'!F33+$D35*'Total CH4 prod CO2 Inj'!W33-'Inj sep cost'!F33-'Inj sep cost'!W33</f>
        <v>1036356.7608552917</v>
      </c>
      <c r="I35" s="19">
        <f>$C35*'Total CH4 prod CO2 Inj'!G33+$D35*'Total CH4 prod CO2 Inj'!X33-'Inj sep cost'!G33-'Inj sep cost'!X33</f>
        <v>1036356.7608552917</v>
      </c>
      <c r="J35" s="19">
        <f>$C35*'Total CH4 prod CO2 Inj'!H33+$D35*'Total CH4 prod CO2 Inj'!Y33-'Inj sep cost'!H33-'Inj sep cost'!Y33</f>
        <v>1036356.7608552917</v>
      </c>
      <c r="K35" s="19">
        <f>$C35*'Total CH4 prod CO2 Inj'!I33+$D35*'Total CH4 prod CO2 Inj'!Z33-'Inj sep cost'!I33-'Inj sep cost'!Z33</f>
        <v>1036356.7608552917</v>
      </c>
      <c r="L35" s="19">
        <f>$C35*'Total CH4 prod CO2 Inj'!J33+$D35*'Total CH4 prod CO2 Inj'!AA33-'Inj sep cost'!J33-'Inj sep cost'!AA33</f>
        <v>1036356.7608552917</v>
      </c>
      <c r="M35" s="19">
        <f>$C35*'Total CH4 prod CO2 Inj'!K33+$D35*'Total CH4 prod CO2 Inj'!AB33-'Inj sep cost'!K33-'Inj sep cost'!AB33</f>
        <v>1036356.7608552917</v>
      </c>
      <c r="N35" s="19">
        <f>$C35*'Total CH4 prod CO2 Inj'!L33+$D35*'Total CH4 prod CO2 Inj'!AC33-'Inj sep cost'!L33-'Inj sep cost'!AC33</f>
        <v>1036356.7608552917</v>
      </c>
      <c r="O35" s="19">
        <f>$C35*'Total CH4 prod CO2 Inj'!M33+$D35*'Total CH4 prod CO2 Inj'!AD33-'Inj sep cost'!M33-'Inj sep cost'!AD33</f>
        <v>1036356.7608552917</v>
      </c>
      <c r="P35" s="19">
        <f>$C35*'Total CH4 prod CO2 Inj'!N33+$D35*'Total CH4 prod CO2 Inj'!AE33-'Inj sep cost'!N33-'Inj sep cost'!AE33</f>
        <v>1036356.7608552917</v>
      </c>
      <c r="Q35" s="19">
        <f>$C35*'Total CH4 prod CO2 Inj'!O33+$D35*'Total CH4 prod CO2 Inj'!AF33-'Inj sep cost'!O33-'Inj sep cost'!AF33</f>
        <v>1036356.7608552917</v>
      </c>
      <c r="R35" s="19">
        <f>$C35*'Total CH4 prod CO2 Inj'!P33+$D35*'Total CH4 prod CO2 Inj'!AG33-'Inj sep cost'!P33-'Inj sep cost'!AG33</f>
        <v>1036356.7608552917</v>
      </c>
      <c r="S35" s="19">
        <f>$C35*'Total CH4 prod CO2 Inj'!Q33+$D35*'Total CH4 prod CO2 Inj'!AH33-'Inj sep cost'!Q33-'Inj sep cost'!AH33</f>
        <v>1036356.7608552917</v>
      </c>
    </row>
    <row r="36" spans="2:19" x14ac:dyDescent="0.45">
      <c r="B36">
        <v>30</v>
      </c>
      <c r="C36" s="17">
        <f t="shared" si="0"/>
        <v>4.961572865122708</v>
      </c>
      <c r="D36" s="17">
        <f t="shared" si="1"/>
        <v>33.07715243415138</v>
      </c>
      <c r="E36" s="19">
        <f>$C36*'Total CH4 prod CO2 Inj'!C34+$D36*'Total CH4 prod CO2 Inj'!T34-'Inj sep cost'!C34-'Inj sep cost'!T34</f>
        <v>1020372.2675768106</v>
      </c>
      <c r="F36" s="19">
        <f>$C36*'Total CH4 prod CO2 Inj'!D34+$D36*'Total CH4 prod CO2 Inj'!U34-'Inj sep cost'!D34-'Inj sep cost'!U34</f>
        <v>1020372.2675768106</v>
      </c>
      <c r="G36" s="19">
        <f>$C36*'Total CH4 prod CO2 Inj'!E34+$D36*'Total CH4 prod CO2 Inj'!V34-'Inj sep cost'!E34-'Inj sep cost'!V34</f>
        <v>1020372.2675768106</v>
      </c>
      <c r="H36" s="19">
        <f>$C36*'Total CH4 prod CO2 Inj'!F34+$D36*'Total CH4 prod CO2 Inj'!W34-'Inj sep cost'!F34-'Inj sep cost'!W34</f>
        <v>1020372.2675768106</v>
      </c>
      <c r="I36" s="19">
        <f>$C36*'Total CH4 prod CO2 Inj'!G34+$D36*'Total CH4 prod CO2 Inj'!X34-'Inj sep cost'!G34-'Inj sep cost'!X34</f>
        <v>1020372.2675768106</v>
      </c>
      <c r="J36" s="19">
        <f>$C36*'Total CH4 prod CO2 Inj'!H34+$D36*'Total CH4 prod CO2 Inj'!Y34-'Inj sep cost'!H34-'Inj sep cost'!Y34</f>
        <v>1020372.2675768106</v>
      </c>
      <c r="K36" s="19">
        <f>$C36*'Total CH4 prod CO2 Inj'!I34+$D36*'Total CH4 prod CO2 Inj'!Z34-'Inj sep cost'!I34-'Inj sep cost'!Z34</f>
        <v>1020372.2675768106</v>
      </c>
      <c r="L36" s="19">
        <f>$C36*'Total CH4 prod CO2 Inj'!J34+$D36*'Total CH4 prod CO2 Inj'!AA34-'Inj sep cost'!J34-'Inj sep cost'!AA34</f>
        <v>1020372.2675768106</v>
      </c>
      <c r="M36" s="19">
        <f>$C36*'Total CH4 prod CO2 Inj'!K34+$D36*'Total CH4 prod CO2 Inj'!AB34-'Inj sep cost'!K34-'Inj sep cost'!AB34</f>
        <v>1020372.2675768106</v>
      </c>
      <c r="N36" s="19">
        <f>$C36*'Total CH4 prod CO2 Inj'!L34+$D36*'Total CH4 prod CO2 Inj'!AC34-'Inj sep cost'!L34-'Inj sep cost'!AC34</f>
        <v>1020372.2675768106</v>
      </c>
      <c r="O36" s="19">
        <f>$C36*'Total CH4 prod CO2 Inj'!M34+$D36*'Total CH4 prod CO2 Inj'!AD34-'Inj sep cost'!M34-'Inj sep cost'!AD34</f>
        <v>1020372.2675768106</v>
      </c>
      <c r="P36" s="19">
        <f>$C36*'Total CH4 prod CO2 Inj'!N34+$D36*'Total CH4 prod CO2 Inj'!AE34-'Inj sep cost'!N34-'Inj sep cost'!AE34</f>
        <v>1020372.2675768106</v>
      </c>
      <c r="Q36" s="19">
        <f>$C36*'Total CH4 prod CO2 Inj'!O34+$D36*'Total CH4 prod CO2 Inj'!AF34-'Inj sep cost'!O34-'Inj sep cost'!AF34</f>
        <v>1020372.2675768106</v>
      </c>
      <c r="R36" s="19">
        <f>$C36*'Total CH4 prod CO2 Inj'!P34+$D36*'Total CH4 prod CO2 Inj'!AG34-'Inj sep cost'!P34-'Inj sep cost'!AG34</f>
        <v>1020372.2675768106</v>
      </c>
      <c r="S36" s="19">
        <f>$C36*'Total CH4 prod CO2 Inj'!Q34+$D36*'Total CH4 prod CO2 Inj'!AH34-'Inj sep cost'!Q34-'Inj sep cost'!AH34</f>
        <v>1020372.2675768106</v>
      </c>
    </row>
    <row r="37" spans="2:19" x14ac:dyDescent="0.45">
      <c r="B37">
        <v>31</v>
      </c>
      <c r="C37" s="17">
        <f t="shared" si="0"/>
        <v>5.0484003902623558</v>
      </c>
      <c r="D37" s="17">
        <f t="shared" si="1"/>
        <v>33.65600260174903</v>
      </c>
      <c r="E37" s="19">
        <f>$C37*'Total CH4 prod CO2 Inj'!C35+$D37*'Total CH4 prod CO2 Inj'!T35-'Inj sep cost'!C35-'Inj sep cost'!T35</f>
        <v>1006232.0205859219</v>
      </c>
      <c r="F37" s="19">
        <f>$C37*'Total CH4 prod CO2 Inj'!D35+$D37*'Total CH4 prod CO2 Inj'!U35-'Inj sep cost'!D35-'Inj sep cost'!U35</f>
        <v>1006232.0205859219</v>
      </c>
      <c r="G37" s="19">
        <f>$C37*'Total CH4 prod CO2 Inj'!E35+$D37*'Total CH4 prod CO2 Inj'!V35-'Inj sep cost'!E35-'Inj sep cost'!V35</f>
        <v>1006232.0205859219</v>
      </c>
      <c r="H37" s="19">
        <f>$C37*'Total CH4 prod CO2 Inj'!F35+$D37*'Total CH4 prod CO2 Inj'!W35-'Inj sep cost'!F35-'Inj sep cost'!W35</f>
        <v>1006232.0205859219</v>
      </c>
      <c r="I37" s="19">
        <f>$C37*'Total CH4 prod CO2 Inj'!G35+$D37*'Total CH4 prod CO2 Inj'!X35-'Inj sep cost'!G35-'Inj sep cost'!X35</f>
        <v>1006232.0205859219</v>
      </c>
      <c r="J37" s="19">
        <f>$C37*'Total CH4 prod CO2 Inj'!H35+$D37*'Total CH4 prod CO2 Inj'!Y35-'Inj sep cost'!H35-'Inj sep cost'!Y35</f>
        <v>1006232.0205859219</v>
      </c>
      <c r="K37" s="19">
        <f>$C37*'Total CH4 prod CO2 Inj'!I35+$D37*'Total CH4 prod CO2 Inj'!Z35-'Inj sep cost'!I35-'Inj sep cost'!Z35</f>
        <v>1006232.0205859219</v>
      </c>
      <c r="L37" s="19">
        <f>$C37*'Total CH4 prod CO2 Inj'!J35+$D37*'Total CH4 prod CO2 Inj'!AA35-'Inj sep cost'!J35-'Inj sep cost'!AA35</f>
        <v>1006232.0205859219</v>
      </c>
      <c r="M37" s="19">
        <f>$C37*'Total CH4 prod CO2 Inj'!K35+$D37*'Total CH4 prod CO2 Inj'!AB35-'Inj sep cost'!K35-'Inj sep cost'!AB35</f>
        <v>1006232.0205859219</v>
      </c>
      <c r="N37" s="19">
        <f>$C37*'Total CH4 prod CO2 Inj'!L35+$D37*'Total CH4 prod CO2 Inj'!AC35-'Inj sep cost'!L35-'Inj sep cost'!AC35</f>
        <v>1006232.0205859219</v>
      </c>
      <c r="O37" s="19">
        <f>$C37*'Total CH4 prod CO2 Inj'!M35+$D37*'Total CH4 prod CO2 Inj'!AD35-'Inj sep cost'!M35-'Inj sep cost'!AD35</f>
        <v>1006232.0205859219</v>
      </c>
      <c r="P37" s="19">
        <f>$C37*'Total CH4 prod CO2 Inj'!N35+$D37*'Total CH4 prod CO2 Inj'!AE35-'Inj sep cost'!N35-'Inj sep cost'!AE35</f>
        <v>1006232.0205859219</v>
      </c>
      <c r="Q37" s="19">
        <f>$C37*'Total CH4 prod CO2 Inj'!O35+$D37*'Total CH4 prod CO2 Inj'!AF35-'Inj sep cost'!O35-'Inj sep cost'!AF35</f>
        <v>1006232.0205859219</v>
      </c>
      <c r="R37" s="19">
        <f>$C37*'Total CH4 prod CO2 Inj'!P35+$D37*'Total CH4 prod CO2 Inj'!AG35-'Inj sep cost'!P35-'Inj sep cost'!AG35</f>
        <v>1006232.0205859219</v>
      </c>
      <c r="S37" s="19">
        <f>$C37*'Total CH4 prod CO2 Inj'!Q35+$D37*'Total CH4 prod CO2 Inj'!AH35-'Inj sep cost'!Q35-'Inj sep cost'!AH35</f>
        <v>1006232.0205859219</v>
      </c>
    </row>
    <row r="38" spans="2:19" x14ac:dyDescent="0.45">
      <c r="B38">
        <v>32</v>
      </c>
      <c r="C38" s="17">
        <f t="shared" si="0"/>
        <v>5.1367473970919475</v>
      </c>
      <c r="D38" s="17">
        <f t="shared" si="1"/>
        <v>34.244982647279642</v>
      </c>
      <c r="E38" s="19">
        <f>$C38*'Total CH4 prod CO2 Inj'!C36+$D38*'Total CH4 prod CO2 Inj'!T36-'Inj sep cost'!C36-'Inj sep cost'!T36</f>
        <v>993580.50202990707</v>
      </c>
      <c r="F38" s="19">
        <f>$C38*'Total CH4 prod CO2 Inj'!D36+$D38*'Total CH4 prod CO2 Inj'!U36-'Inj sep cost'!D36-'Inj sep cost'!U36</f>
        <v>993580.50202990707</v>
      </c>
      <c r="G38" s="19">
        <f>$C38*'Total CH4 prod CO2 Inj'!E36+$D38*'Total CH4 prod CO2 Inj'!V36-'Inj sep cost'!E36-'Inj sep cost'!V36</f>
        <v>993580.50202990707</v>
      </c>
      <c r="H38" s="19">
        <f>$C38*'Total CH4 prod CO2 Inj'!F36+$D38*'Total CH4 prod CO2 Inj'!W36-'Inj sep cost'!F36-'Inj sep cost'!W36</f>
        <v>993580.50202990707</v>
      </c>
      <c r="I38" s="19">
        <f>$C38*'Total CH4 prod CO2 Inj'!G36+$D38*'Total CH4 prod CO2 Inj'!X36-'Inj sep cost'!G36-'Inj sep cost'!X36</f>
        <v>993580.50202990707</v>
      </c>
      <c r="J38" s="19">
        <f>$C38*'Total CH4 prod CO2 Inj'!H36+$D38*'Total CH4 prod CO2 Inj'!Y36-'Inj sep cost'!H36-'Inj sep cost'!Y36</f>
        <v>993580.50202990707</v>
      </c>
      <c r="K38" s="19">
        <f>$C38*'Total CH4 prod CO2 Inj'!I36+$D38*'Total CH4 prod CO2 Inj'!Z36-'Inj sep cost'!I36-'Inj sep cost'!Z36</f>
        <v>993580.50202990707</v>
      </c>
      <c r="L38" s="19">
        <f>$C38*'Total CH4 prod CO2 Inj'!J36+$D38*'Total CH4 prod CO2 Inj'!AA36-'Inj sep cost'!J36-'Inj sep cost'!AA36</f>
        <v>993580.50202990707</v>
      </c>
      <c r="M38" s="19">
        <f>$C38*'Total CH4 prod CO2 Inj'!K36+$D38*'Total CH4 prod CO2 Inj'!AB36-'Inj sep cost'!K36-'Inj sep cost'!AB36</f>
        <v>993580.50202990707</v>
      </c>
      <c r="N38" s="19">
        <f>$C38*'Total CH4 prod CO2 Inj'!L36+$D38*'Total CH4 prod CO2 Inj'!AC36-'Inj sep cost'!L36-'Inj sep cost'!AC36</f>
        <v>993580.50202990707</v>
      </c>
      <c r="O38" s="19">
        <f>$C38*'Total CH4 prod CO2 Inj'!M36+$D38*'Total CH4 prod CO2 Inj'!AD36-'Inj sep cost'!M36-'Inj sep cost'!AD36</f>
        <v>993580.50202990707</v>
      </c>
      <c r="P38" s="19">
        <f>$C38*'Total CH4 prod CO2 Inj'!N36+$D38*'Total CH4 prod CO2 Inj'!AE36-'Inj sep cost'!N36-'Inj sep cost'!AE36</f>
        <v>993580.50202990707</v>
      </c>
      <c r="Q38" s="19">
        <f>$C38*'Total CH4 prod CO2 Inj'!O36+$D38*'Total CH4 prod CO2 Inj'!AF36-'Inj sep cost'!O36-'Inj sep cost'!AF36</f>
        <v>993580.50202990707</v>
      </c>
      <c r="R38" s="19">
        <f>$C38*'Total CH4 prod CO2 Inj'!P36+$D38*'Total CH4 prod CO2 Inj'!AG36-'Inj sep cost'!P36-'Inj sep cost'!AG36</f>
        <v>993580.50202990707</v>
      </c>
      <c r="S38" s="19">
        <f>$C38*'Total CH4 prod CO2 Inj'!Q36+$D38*'Total CH4 prod CO2 Inj'!AH36-'Inj sep cost'!Q36-'Inj sep cost'!AH36</f>
        <v>993580.50202990707</v>
      </c>
    </row>
    <row r="39" spans="2:19" x14ac:dyDescent="0.45">
      <c r="B39">
        <v>33</v>
      </c>
      <c r="C39" s="17">
        <f t="shared" si="0"/>
        <v>5.226640476541057</v>
      </c>
      <c r="D39" s="17">
        <f t="shared" si="1"/>
        <v>34.844269843607037</v>
      </c>
      <c r="E39" s="19">
        <f>$C39*'Total CH4 prod CO2 Inj'!C37+$D39*'Total CH4 prod CO2 Inj'!T37-'Inj sep cost'!C37-'Inj sep cost'!T37</f>
        <v>1013299.2424679678</v>
      </c>
      <c r="F39" s="19">
        <f>$C39*'Total CH4 prod CO2 Inj'!D37+$D39*'Total CH4 prod CO2 Inj'!U37-'Inj sep cost'!D37-'Inj sep cost'!U37</f>
        <v>1013299.2424679678</v>
      </c>
      <c r="G39" s="19">
        <f>$C39*'Total CH4 prod CO2 Inj'!E37+$D39*'Total CH4 prod CO2 Inj'!V37-'Inj sep cost'!E37-'Inj sep cost'!V37</f>
        <v>1013299.2424679678</v>
      </c>
      <c r="H39" s="19">
        <f>$C39*'Total CH4 prod CO2 Inj'!F37+$D39*'Total CH4 prod CO2 Inj'!W37-'Inj sep cost'!F37-'Inj sep cost'!W37</f>
        <v>1013299.2424679678</v>
      </c>
      <c r="I39" s="19">
        <f>$C39*'Total CH4 prod CO2 Inj'!G37+$D39*'Total CH4 prod CO2 Inj'!X37-'Inj sep cost'!G37-'Inj sep cost'!X37</f>
        <v>1013299.2424679678</v>
      </c>
      <c r="J39" s="19">
        <f>$C39*'Total CH4 prod CO2 Inj'!H37+$D39*'Total CH4 prod CO2 Inj'!Y37-'Inj sep cost'!H37-'Inj sep cost'!Y37</f>
        <v>1013299.2424679678</v>
      </c>
      <c r="K39" s="19">
        <f>$C39*'Total CH4 prod CO2 Inj'!I37+$D39*'Total CH4 prod CO2 Inj'!Z37-'Inj sep cost'!I37-'Inj sep cost'!Z37</f>
        <v>1013299.2424679678</v>
      </c>
      <c r="L39" s="19">
        <f>$C39*'Total CH4 prod CO2 Inj'!J37+$D39*'Total CH4 prod CO2 Inj'!AA37-'Inj sep cost'!J37-'Inj sep cost'!AA37</f>
        <v>1013299.2424679678</v>
      </c>
      <c r="M39" s="19">
        <f>$C39*'Total CH4 prod CO2 Inj'!K37+$D39*'Total CH4 prod CO2 Inj'!AB37-'Inj sep cost'!K37-'Inj sep cost'!AB37</f>
        <v>1013299.2424679678</v>
      </c>
      <c r="N39" s="19">
        <f>$C39*'Total CH4 prod CO2 Inj'!L37+$D39*'Total CH4 prod CO2 Inj'!AC37-'Inj sep cost'!L37-'Inj sep cost'!AC37</f>
        <v>1013299.2424679678</v>
      </c>
      <c r="O39" s="19">
        <f>$C39*'Total CH4 prod CO2 Inj'!M37+$D39*'Total CH4 prod CO2 Inj'!AD37-'Inj sep cost'!M37-'Inj sep cost'!AD37</f>
        <v>1013299.2424679678</v>
      </c>
      <c r="P39" s="19">
        <f>$C39*'Total CH4 prod CO2 Inj'!N37+$D39*'Total CH4 prod CO2 Inj'!AE37-'Inj sep cost'!N37-'Inj sep cost'!AE37</f>
        <v>1013299.2424679678</v>
      </c>
      <c r="Q39" s="19">
        <f>$C39*'Total CH4 prod CO2 Inj'!O37+$D39*'Total CH4 prod CO2 Inj'!AF37-'Inj sep cost'!O37-'Inj sep cost'!AF37</f>
        <v>1013299.2424679678</v>
      </c>
      <c r="R39" s="19">
        <f>$C39*'Total CH4 prod CO2 Inj'!P37+$D39*'Total CH4 prod CO2 Inj'!AG37-'Inj sep cost'!P37-'Inj sep cost'!AG37</f>
        <v>1013299.2424679678</v>
      </c>
      <c r="S39" s="19">
        <f>$C39*'Total CH4 prod CO2 Inj'!Q37+$D39*'Total CH4 prod CO2 Inj'!AH37-'Inj sep cost'!Q37-'Inj sep cost'!AH37</f>
        <v>1013299.2424679678</v>
      </c>
    </row>
    <row r="40" spans="2:19" x14ac:dyDescent="0.45">
      <c r="B40">
        <v>34</v>
      </c>
      <c r="C40" s="17">
        <f t="shared" ref="C40:C71" si="2">C39*(1+$C$2)</f>
        <v>5.3181066848805258</v>
      </c>
      <c r="D40" s="17">
        <f t="shared" si="1"/>
        <v>35.454044565870163</v>
      </c>
      <c r="E40" s="19">
        <f>$C40*'Total CH4 prod CO2 Inj'!C38+$D40*'Total CH4 prod CO2 Inj'!T38-'Inj sep cost'!C38-'Inj sep cost'!T38</f>
        <v>1002574.7903403617</v>
      </c>
      <c r="F40" s="19">
        <f>$C40*'Total CH4 prod CO2 Inj'!D38+$D40*'Total CH4 prod CO2 Inj'!U38-'Inj sep cost'!D38-'Inj sep cost'!U38</f>
        <v>1002574.7903403617</v>
      </c>
      <c r="G40" s="19">
        <f>$C40*'Total CH4 prod CO2 Inj'!E38+$D40*'Total CH4 prod CO2 Inj'!V38-'Inj sep cost'!E38-'Inj sep cost'!V38</f>
        <v>1002574.7903403617</v>
      </c>
      <c r="H40" s="19">
        <f>$C40*'Total CH4 prod CO2 Inj'!F38+$D40*'Total CH4 prod CO2 Inj'!W38-'Inj sep cost'!F38-'Inj sep cost'!W38</f>
        <v>1002574.7903403617</v>
      </c>
      <c r="I40" s="19">
        <f>$C40*'Total CH4 prod CO2 Inj'!G38+$D40*'Total CH4 prod CO2 Inj'!X38-'Inj sep cost'!G38-'Inj sep cost'!X38</f>
        <v>1002574.7903403617</v>
      </c>
      <c r="J40" s="19">
        <f>$C40*'Total CH4 prod CO2 Inj'!H38+$D40*'Total CH4 prod CO2 Inj'!Y38-'Inj sep cost'!H38-'Inj sep cost'!Y38</f>
        <v>1002574.7903403617</v>
      </c>
      <c r="K40" s="19">
        <f>$C40*'Total CH4 prod CO2 Inj'!I38+$D40*'Total CH4 prod CO2 Inj'!Z38-'Inj sep cost'!I38-'Inj sep cost'!Z38</f>
        <v>1002574.7903403617</v>
      </c>
      <c r="L40" s="19">
        <f>$C40*'Total CH4 prod CO2 Inj'!J38+$D40*'Total CH4 prod CO2 Inj'!AA38-'Inj sep cost'!J38-'Inj sep cost'!AA38</f>
        <v>1002574.7903403617</v>
      </c>
      <c r="M40" s="19">
        <f>$C40*'Total CH4 prod CO2 Inj'!K38+$D40*'Total CH4 prod CO2 Inj'!AB38-'Inj sep cost'!K38-'Inj sep cost'!AB38</f>
        <v>1002574.7903403617</v>
      </c>
      <c r="N40" s="19">
        <f>$C40*'Total CH4 prod CO2 Inj'!L38+$D40*'Total CH4 prod CO2 Inj'!AC38-'Inj sep cost'!L38-'Inj sep cost'!AC38</f>
        <v>1002574.7903403617</v>
      </c>
      <c r="O40" s="19">
        <f>$C40*'Total CH4 prod CO2 Inj'!M38+$D40*'Total CH4 prod CO2 Inj'!AD38-'Inj sep cost'!M38-'Inj sep cost'!AD38</f>
        <v>1002574.7903403617</v>
      </c>
      <c r="P40" s="19">
        <f>$C40*'Total CH4 prod CO2 Inj'!N38+$D40*'Total CH4 prod CO2 Inj'!AE38-'Inj sep cost'!N38-'Inj sep cost'!AE38</f>
        <v>1002574.7903403617</v>
      </c>
      <c r="Q40" s="19">
        <f>$C40*'Total CH4 prod CO2 Inj'!O38+$D40*'Total CH4 prod CO2 Inj'!AF38-'Inj sep cost'!O38-'Inj sep cost'!AF38</f>
        <v>1002574.7903403617</v>
      </c>
      <c r="R40" s="19">
        <f>$C40*'Total CH4 prod CO2 Inj'!P38+$D40*'Total CH4 prod CO2 Inj'!AG38-'Inj sep cost'!P38-'Inj sep cost'!AG38</f>
        <v>1002574.7903403617</v>
      </c>
      <c r="S40" s="19">
        <f>$C40*'Total CH4 prod CO2 Inj'!Q38+$D40*'Total CH4 prod CO2 Inj'!AH38-'Inj sep cost'!Q38-'Inj sep cost'!AH38</f>
        <v>1002574.7903403617</v>
      </c>
    </row>
    <row r="41" spans="2:19" x14ac:dyDescent="0.45">
      <c r="B41">
        <v>35</v>
      </c>
      <c r="C41" s="17">
        <f t="shared" si="2"/>
        <v>5.4111735518659358</v>
      </c>
      <c r="D41" s="17">
        <f t="shared" si="1"/>
        <v>36.074490345772894</v>
      </c>
      <c r="E41" s="19">
        <f>$C41*'Total CH4 prod CO2 Inj'!C39+$D41*'Total CH4 prod CO2 Inj'!T39-'Inj sep cost'!C39-'Inj sep cost'!T39</f>
        <v>992939.52442029549</v>
      </c>
      <c r="F41" s="19">
        <f>$C41*'Total CH4 prod CO2 Inj'!D39+$D41*'Total CH4 prod CO2 Inj'!U39-'Inj sep cost'!D39-'Inj sep cost'!U39</f>
        <v>992939.52442029549</v>
      </c>
      <c r="G41" s="19">
        <f>$C41*'Total CH4 prod CO2 Inj'!E39+$D41*'Total CH4 prod CO2 Inj'!V39-'Inj sep cost'!E39-'Inj sep cost'!V39</f>
        <v>992939.52442029549</v>
      </c>
      <c r="H41" s="19">
        <f>$C41*'Total CH4 prod CO2 Inj'!F39+$D41*'Total CH4 prod CO2 Inj'!W39-'Inj sep cost'!F39-'Inj sep cost'!W39</f>
        <v>992939.52442029549</v>
      </c>
      <c r="I41" s="19">
        <f>$C41*'Total CH4 prod CO2 Inj'!G39+$D41*'Total CH4 prod CO2 Inj'!X39-'Inj sep cost'!G39-'Inj sep cost'!X39</f>
        <v>992939.52442029549</v>
      </c>
      <c r="J41" s="19">
        <f>$C41*'Total CH4 prod CO2 Inj'!H39+$D41*'Total CH4 prod CO2 Inj'!Y39-'Inj sep cost'!H39-'Inj sep cost'!Y39</f>
        <v>992939.52442029549</v>
      </c>
      <c r="K41" s="19">
        <f>$C41*'Total CH4 prod CO2 Inj'!I39+$D41*'Total CH4 prod CO2 Inj'!Z39-'Inj sep cost'!I39-'Inj sep cost'!Z39</f>
        <v>992939.52442029549</v>
      </c>
      <c r="L41" s="19">
        <f>$C41*'Total CH4 prod CO2 Inj'!J39+$D41*'Total CH4 prod CO2 Inj'!AA39-'Inj sep cost'!J39-'Inj sep cost'!AA39</f>
        <v>992939.52442029549</v>
      </c>
      <c r="M41" s="19">
        <f>$C41*'Total CH4 prod CO2 Inj'!K39+$D41*'Total CH4 prod CO2 Inj'!AB39-'Inj sep cost'!K39-'Inj sep cost'!AB39</f>
        <v>992939.52442029549</v>
      </c>
      <c r="N41" s="19">
        <f>$C41*'Total CH4 prod CO2 Inj'!L39+$D41*'Total CH4 prod CO2 Inj'!AC39-'Inj sep cost'!L39-'Inj sep cost'!AC39</f>
        <v>992939.52442029549</v>
      </c>
      <c r="O41" s="19">
        <f>$C41*'Total CH4 prod CO2 Inj'!M39+$D41*'Total CH4 prod CO2 Inj'!AD39-'Inj sep cost'!M39-'Inj sep cost'!AD39</f>
        <v>992939.52442029549</v>
      </c>
      <c r="P41" s="19">
        <f>$C41*'Total CH4 prod CO2 Inj'!N39+$D41*'Total CH4 prod CO2 Inj'!AE39-'Inj sep cost'!N39-'Inj sep cost'!AE39</f>
        <v>992939.52442029549</v>
      </c>
      <c r="Q41" s="19">
        <f>$C41*'Total CH4 prod CO2 Inj'!O39+$D41*'Total CH4 prod CO2 Inj'!AF39-'Inj sep cost'!O39-'Inj sep cost'!AF39</f>
        <v>992939.52442029549</v>
      </c>
      <c r="R41" s="19">
        <f>$C41*'Total CH4 prod CO2 Inj'!P39+$D41*'Total CH4 prod CO2 Inj'!AG39-'Inj sep cost'!P39-'Inj sep cost'!AG39</f>
        <v>992939.52442029549</v>
      </c>
      <c r="S41" s="19">
        <f>$C41*'Total CH4 prod CO2 Inj'!Q39+$D41*'Total CH4 prod CO2 Inj'!AH39-'Inj sep cost'!Q39-'Inj sep cost'!AH39</f>
        <v>992939.52442029549</v>
      </c>
    </row>
    <row r="42" spans="2:19" x14ac:dyDescent="0.45">
      <c r="B42">
        <v>36</v>
      </c>
      <c r="C42" s="17">
        <f t="shared" si="2"/>
        <v>5.50586908902359</v>
      </c>
      <c r="D42" s="17">
        <f t="shared" si="1"/>
        <v>36.705793926823922</v>
      </c>
      <c r="E42" s="19">
        <f>$C42*'Total CH4 prod CO2 Inj'!C40+$D42*'Total CH4 prod CO2 Inj'!T40-'Inj sep cost'!C40-'Inj sep cost'!T40</f>
        <v>984234.66422294592</v>
      </c>
      <c r="F42" s="19">
        <f>$C42*'Total CH4 prod CO2 Inj'!D40+$D42*'Total CH4 prod CO2 Inj'!U40-'Inj sep cost'!D40-'Inj sep cost'!U40</f>
        <v>984234.66422294592</v>
      </c>
      <c r="G42" s="19">
        <f>$C42*'Total CH4 prod CO2 Inj'!E40+$D42*'Total CH4 prod CO2 Inj'!V40-'Inj sep cost'!E40-'Inj sep cost'!V40</f>
        <v>984234.66422294592</v>
      </c>
      <c r="H42" s="19">
        <f>$C42*'Total CH4 prod CO2 Inj'!F40+$D42*'Total CH4 prod CO2 Inj'!W40-'Inj sep cost'!F40-'Inj sep cost'!W40</f>
        <v>984234.66422294592</v>
      </c>
      <c r="I42" s="19">
        <f>$C42*'Total CH4 prod CO2 Inj'!G40+$D42*'Total CH4 prod CO2 Inj'!X40-'Inj sep cost'!G40-'Inj sep cost'!X40</f>
        <v>984234.66422294592</v>
      </c>
      <c r="J42" s="19">
        <f>$C42*'Total CH4 prod CO2 Inj'!H40+$D42*'Total CH4 prod CO2 Inj'!Y40-'Inj sep cost'!H40-'Inj sep cost'!Y40</f>
        <v>984234.66422294592</v>
      </c>
      <c r="K42" s="19">
        <f>$C42*'Total CH4 prod CO2 Inj'!I40+$D42*'Total CH4 prod CO2 Inj'!Z40-'Inj sep cost'!I40-'Inj sep cost'!Z40</f>
        <v>984234.66422294592</v>
      </c>
      <c r="L42" s="19">
        <f>$C42*'Total CH4 prod CO2 Inj'!J40+$D42*'Total CH4 prod CO2 Inj'!AA40-'Inj sep cost'!J40-'Inj sep cost'!AA40</f>
        <v>984234.66422294592</v>
      </c>
      <c r="M42" s="19">
        <f>$C42*'Total CH4 prod CO2 Inj'!K40+$D42*'Total CH4 prod CO2 Inj'!AB40-'Inj sep cost'!K40-'Inj sep cost'!AB40</f>
        <v>984234.66422294592</v>
      </c>
      <c r="N42" s="19">
        <f>$C42*'Total CH4 prod CO2 Inj'!L40+$D42*'Total CH4 prod CO2 Inj'!AC40-'Inj sep cost'!L40-'Inj sep cost'!AC40</f>
        <v>984234.66422294592</v>
      </c>
      <c r="O42" s="19">
        <f>$C42*'Total CH4 prod CO2 Inj'!M40+$D42*'Total CH4 prod CO2 Inj'!AD40-'Inj sep cost'!M40-'Inj sep cost'!AD40</f>
        <v>984234.66422294592</v>
      </c>
      <c r="P42" s="19">
        <f>$C42*'Total CH4 prod CO2 Inj'!N40+$D42*'Total CH4 prod CO2 Inj'!AE40-'Inj sep cost'!N40-'Inj sep cost'!AE40</f>
        <v>984234.66422294592</v>
      </c>
      <c r="Q42" s="19">
        <f>$C42*'Total CH4 prod CO2 Inj'!O40+$D42*'Total CH4 prod CO2 Inj'!AF40-'Inj sep cost'!O40-'Inj sep cost'!AF40</f>
        <v>984234.66422294592</v>
      </c>
      <c r="R42" s="19">
        <f>$C42*'Total CH4 prod CO2 Inj'!P40+$D42*'Total CH4 prod CO2 Inj'!AG40-'Inj sep cost'!P40-'Inj sep cost'!AG40</f>
        <v>984234.66422294592</v>
      </c>
      <c r="S42" s="19">
        <f>$C42*'Total CH4 prod CO2 Inj'!Q40+$D42*'Total CH4 prod CO2 Inj'!AH40-'Inj sep cost'!Q40-'Inj sep cost'!AH40</f>
        <v>984234.66422294592</v>
      </c>
    </row>
    <row r="43" spans="2:19" x14ac:dyDescent="0.45">
      <c r="B43">
        <v>37</v>
      </c>
      <c r="C43" s="17">
        <f t="shared" si="2"/>
        <v>5.6022217980815032</v>
      </c>
      <c r="D43" s="17">
        <f t="shared" si="1"/>
        <v>37.348145320543345</v>
      </c>
      <c r="E43" s="19">
        <f>$C43*'Total CH4 prod CO2 Inj'!C41+$D43*'Total CH4 prod CO2 Inj'!T41-'Inj sep cost'!C41-'Inj sep cost'!T41</f>
        <v>976259.97719907702</v>
      </c>
      <c r="F43" s="19">
        <f>$C43*'Total CH4 prod CO2 Inj'!D41+$D43*'Total CH4 prod CO2 Inj'!U41-'Inj sep cost'!D41-'Inj sep cost'!U41</f>
        <v>976259.97719907702</v>
      </c>
      <c r="G43" s="19">
        <f>$C43*'Total CH4 prod CO2 Inj'!E41+$D43*'Total CH4 prod CO2 Inj'!V41-'Inj sep cost'!E41-'Inj sep cost'!V41</f>
        <v>976259.97719907702</v>
      </c>
      <c r="H43" s="19">
        <f>$C43*'Total CH4 prod CO2 Inj'!F41+$D43*'Total CH4 prod CO2 Inj'!W41-'Inj sep cost'!F41-'Inj sep cost'!W41</f>
        <v>976259.97719907702</v>
      </c>
      <c r="I43" s="19">
        <f>$C43*'Total CH4 prod CO2 Inj'!G41+$D43*'Total CH4 prod CO2 Inj'!X41-'Inj sep cost'!G41-'Inj sep cost'!X41</f>
        <v>976259.97719907702</v>
      </c>
      <c r="J43" s="19">
        <f>$C43*'Total CH4 prod CO2 Inj'!H41+$D43*'Total CH4 prod CO2 Inj'!Y41-'Inj sep cost'!H41-'Inj sep cost'!Y41</f>
        <v>976259.97719907702</v>
      </c>
      <c r="K43" s="19">
        <f>$C43*'Total CH4 prod CO2 Inj'!I41+$D43*'Total CH4 prod CO2 Inj'!Z41-'Inj sep cost'!I41-'Inj sep cost'!Z41</f>
        <v>976259.97719907702</v>
      </c>
      <c r="L43" s="19">
        <f>$C43*'Total CH4 prod CO2 Inj'!J41+$D43*'Total CH4 prod CO2 Inj'!AA41-'Inj sep cost'!J41-'Inj sep cost'!AA41</f>
        <v>976259.97719907702</v>
      </c>
      <c r="M43" s="19">
        <f>$C43*'Total CH4 prod CO2 Inj'!K41+$D43*'Total CH4 prod CO2 Inj'!AB41-'Inj sep cost'!K41-'Inj sep cost'!AB41</f>
        <v>976259.97719907702</v>
      </c>
      <c r="N43" s="19">
        <f>$C43*'Total CH4 prod CO2 Inj'!L41+$D43*'Total CH4 prod CO2 Inj'!AC41-'Inj sep cost'!L41-'Inj sep cost'!AC41</f>
        <v>976259.97719907702</v>
      </c>
      <c r="O43" s="19">
        <f>$C43*'Total CH4 prod CO2 Inj'!M41+$D43*'Total CH4 prod CO2 Inj'!AD41-'Inj sep cost'!M41-'Inj sep cost'!AD41</f>
        <v>976259.97719907702</v>
      </c>
      <c r="P43" s="19">
        <f>$C43*'Total CH4 prod CO2 Inj'!N41+$D43*'Total CH4 prod CO2 Inj'!AE41-'Inj sep cost'!N41-'Inj sep cost'!AE41</f>
        <v>976259.97719907702</v>
      </c>
      <c r="Q43" s="19">
        <f>$C43*'Total CH4 prod CO2 Inj'!O41+$D43*'Total CH4 prod CO2 Inj'!AF41-'Inj sep cost'!O41-'Inj sep cost'!AF41</f>
        <v>976259.97719907702</v>
      </c>
      <c r="R43" s="19">
        <f>$C43*'Total CH4 prod CO2 Inj'!P41+$D43*'Total CH4 prod CO2 Inj'!AG41-'Inj sep cost'!P41-'Inj sep cost'!AG41</f>
        <v>976259.97719907702</v>
      </c>
      <c r="S43" s="19">
        <f>$C43*'Total CH4 prod CO2 Inj'!Q41+$D43*'Total CH4 prod CO2 Inj'!AH41-'Inj sep cost'!Q41-'Inj sep cost'!AH41</f>
        <v>976259.97719907702</v>
      </c>
    </row>
    <row r="44" spans="2:19" x14ac:dyDescent="0.45">
      <c r="B44">
        <v>38</v>
      </c>
      <c r="C44" s="17">
        <f t="shared" si="2"/>
        <v>5.70026067954793</v>
      </c>
      <c r="D44" s="17">
        <f t="shared" si="1"/>
        <v>38.001737863652856</v>
      </c>
      <c r="E44" s="19">
        <f>$C44*'Total CH4 prod CO2 Inj'!C42+$D44*'Total CH4 prod CO2 Inj'!T42-'Inj sep cost'!C42-'Inj sep cost'!T42</f>
        <v>999061.88826164755</v>
      </c>
      <c r="F44" s="19">
        <f>$C44*'Total CH4 prod CO2 Inj'!D42+$D44*'Total CH4 prod CO2 Inj'!U42-'Inj sep cost'!D42-'Inj sep cost'!U42</f>
        <v>999061.88826164755</v>
      </c>
      <c r="G44" s="19">
        <f>$C44*'Total CH4 prod CO2 Inj'!E42+$D44*'Total CH4 prod CO2 Inj'!V42-'Inj sep cost'!E42-'Inj sep cost'!V42</f>
        <v>999061.88826164755</v>
      </c>
      <c r="H44" s="19">
        <f>$C44*'Total CH4 prod CO2 Inj'!F42+$D44*'Total CH4 prod CO2 Inj'!W42-'Inj sep cost'!F42-'Inj sep cost'!W42</f>
        <v>999061.88826164755</v>
      </c>
      <c r="I44" s="19">
        <f>$C44*'Total CH4 prod CO2 Inj'!G42+$D44*'Total CH4 prod CO2 Inj'!X42-'Inj sep cost'!G42-'Inj sep cost'!X42</f>
        <v>999061.88826164755</v>
      </c>
      <c r="J44" s="19">
        <f>$C44*'Total CH4 prod CO2 Inj'!H42+$D44*'Total CH4 prod CO2 Inj'!Y42-'Inj sep cost'!H42-'Inj sep cost'!Y42</f>
        <v>999061.88826164755</v>
      </c>
      <c r="K44" s="19">
        <f>$C44*'Total CH4 prod CO2 Inj'!I42+$D44*'Total CH4 prod CO2 Inj'!Z42-'Inj sep cost'!I42-'Inj sep cost'!Z42</f>
        <v>999061.88826164755</v>
      </c>
      <c r="L44" s="19">
        <f>$C44*'Total CH4 prod CO2 Inj'!J42+$D44*'Total CH4 prod CO2 Inj'!AA42-'Inj sep cost'!J42-'Inj sep cost'!AA42</f>
        <v>999061.88826164755</v>
      </c>
      <c r="M44" s="19">
        <f>$C44*'Total CH4 prod CO2 Inj'!K42+$D44*'Total CH4 prod CO2 Inj'!AB42-'Inj sep cost'!K42-'Inj sep cost'!AB42</f>
        <v>999061.88826164755</v>
      </c>
      <c r="N44" s="19">
        <f>$C44*'Total CH4 prod CO2 Inj'!L42+$D44*'Total CH4 prod CO2 Inj'!AC42-'Inj sep cost'!L42-'Inj sep cost'!AC42</f>
        <v>999061.88826164755</v>
      </c>
      <c r="O44" s="19">
        <f>$C44*'Total CH4 prod CO2 Inj'!M42+$D44*'Total CH4 prod CO2 Inj'!AD42-'Inj sep cost'!M42-'Inj sep cost'!AD42</f>
        <v>999061.88826164755</v>
      </c>
      <c r="P44" s="19">
        <f>$C44*'Total CH4 prod CO2 Inj'!N42+$D44*'Total CH4 prod CO2 Inj'!AE42-'Inj sep cost'!N42-'Inj sep cost'!AE42</f>
        <v>999061.88826164755</v>
      </c>
      <c r="Q44" s="19">
        <f>$C44*'Total CH4 prod CO2 Inj'!O42+$D44*'Total CH4 prod CO2 Inj'!AF42-'Inj sep cost'!O42-'Inj sep cost'!AF42</f>
        <v>999061.88826164755</v>
      </c>
      <c r="R44" s="19">
        <f>$C44*'Total CH4 prod CO2 Inj'!P42+$D44*'Total CH4 prod CO2 Inj'!AG42-'Inj sep cost'!P42-'Inj sep cost'!AG42</f>
        <v>999061.88826164755</v>
      </c>
      <c r="S44" s="19">
        <f>$C44*'Total CH4 prod CO2 Inj'!Q42+$D44*'Total CH4 prod CO2 Inj'!AH42-'Inj sep cost'!Q42-'Inj sep cost'!AH42</f>
        <v>999061.88826164755</v>
      </c>
    </row>
    <row r="45" spans="2:19" x14ac:dyDescent="0.45">
      <c r="B45">
        <v>39</v>
      </c>
      <c r="C45" s="17">
        <f t="shared" si="2"/>
        <v>5.8000152414400192</v>
      </c>
      <c r="D45" s="17">
        <f t="shared" si="1"/>
        <v>38.666768276266787</v>
      </c>
      <c r="E45" s="19">
        <f>$C45*'Total CH4 prod CO2 Inj'!C43+$D45*'Total CH4 prod CO2 Inj'!T43-'Inj sep cost'!C43-'Inj sep cost'!T43</f>
        <v>992011.40683493519</v>
      </c>
      <c r="F45" s="19">
        <f>$C45*'Total CH4 prod CO2 Inj'!D43+$D45*'Total CH4 prod CO2 Inj'!U43-'Inj sep cost'!D43-'Inj sep cost'!U43</f>
        <v>992011.40683493519</v>
      </c>
      <c r="G45" s="19">
        <f>$C45*'Total CH4 prod CO2 Inj'!E43+$D45*'Total CH4 prod CO2 Inj'!V43-'Inj sep cost'!E43-'Inj sep cost'!V43</f>
        <v>992011.40683493519</v>
      </c>
      <c r="H45" s="19">
        <f>$C45*'Total CH4 prod CO2 Inj'!F43+$D45*'Total CH4 prod CO2 Inj'!W43-'Inj sep cost'!F43-'Inj sep cost'!W43</f>
        <v>992011.40683493519</v>
      </c>
      <c r="I45" s="19">
        <f>$C45*'Total CH4 prod CO2 Inj'!G43+$D45*'Total CH4 prod CO2 Inj'!X43-'Inj sep cost'!G43-'Inj sep cost'!X43</f>
        <v>992011.40683493519</v>
      </c>
      <c r="J45" s="19">
        <f>$C45*'Total CH4 prod CO2 Inj'!H43+$D45*'Total CH4 prod CO2 Inj'!Y43-'Inj sep cost'!H43-'Inj sep cost'!Y43</f>
        <v>992011.40683493519</v>
      </c>
      <c r="K45" s="19">
        <f>$C45*'Total CH4 prod CO2 Inj'!I43+$D45*'Total CH4 prod CO2 Inj'!Z43-'Inj sep cost'!I43-'Inj sep cost'!Z43</f>
        <v>992011.40683493519</v>
      </c>
      <c r="L45" s="19">
        <f>$C45*'Total CH4 prod CO2 Inj'!J43+$D45*'Total CH4 prod CO2 Inj'!AA43-'Inj sep cost'!J43-'Inj sep cost'!AA43</f>
        <v>992011.40683493519</v>
      </c>
      <c r="M45" s="19">
        <f>$C45*'Total CH4 prod CO2 Inj'!K43+$D45*'Total CH4 prod CO2 Inj'!AB43-'Inj sep cost'!K43-'Inj sep cost'!AB43</f>
        <v>992011.40683493519</v>
      </c>
      <c r="N45" s="19">
        <f>$C45*'Total CH4 prod CO2 Inj'!L43+$D45*'Total CH4 prod CO2 Inj'!AC43-'Inj sep cost'!L43-'Inj sep cost'!AC43</f>
        <v>992011.40683493519</v>
      </c>
      <c r="O45" s="19">
        <f>$C45*'Total CH4 prod CO2 Inj'!M43+$D45*'Total CH4 prod CO2 Inj'!AD43-'Inj sep cost'!M43-'Inj sep cost'!AD43</f>
        <v>992011.40683493519</v>
      </c>
      <c r="P45" s="19">
        <f>$C45*'Total CH4 prod CO2 Inj'!N43+$D45*'Total CH4 prod CO2 Inj'!AE43-'Inj sep cost'!N43-'Inj sep cost'!AE43</f>
        <v>992011.40683493519</v>
      </c>
      <c r="Q45" s="19">
        <f>$C45*'Total CH4 prod CO2 Inj'!O43+$D45*'Total CH4 prod CO2 Inj'!AF43-'Inj sep cost'!O43-'Inj sep cost'!AF43</f>
        <v>992011.40683493519</v>
      </c>
      <c r="R45" s="19">
        <f>$C45*'Total CH4 prod CO2 Inj'!P43+$D45*'Total CH4 prod CO2 Inj'!AG43-'Inj sep cost'!P43-'Inj sep cost'!AG43</f>
        <v>992011.40683493519</v>
      </c>
      <c r="S45" s="19">
        <f>$C45*'Total CH4 prod CO2 Inj'!Q43+$D45*'Total CH4 prod CO2 Inj'!AH43-'Inj sep cost'!Q43-'Inj sep cost'!AH43</f>
        <v>992011.40683493519</v>
      </c>
    </row>
    <row r="46" spans="2:19" x14ac:dyDescent="0.45">
      <c r="B46">
        <v>40</v>
      </c>
      <c r="C46" s="17">
        <f t="shared" si="2"/>
        <v>5.90151550816522</v>
      </c>
      <c r="D46" s="17">
        <f t="shared" si="1"/>
        <v>39.343436721101455</v>
      </c>
      <c r="E46" s="19">
        <f>$C46*'Total CH4 prod CO2 Inj'!C44+$D46*'Total CH4 prod CO2 Inj'!T44-'Inj sep cost'!C44-'Inj sep cost'!T44</f>
        <v>985446.86258444481</v>
      </c>
      <c r="F46" s="19">
        <f>$C46*'Total CH4 prod CO2 Inj'!D44+$D46*'Total CH4 prod CO2 Inj'!U44-'Inj sep cost'!D44-'Inj sep cost'!U44</f>
        <v>985446.86258444481</v>
      </c>
      <c r="G46" s="19">
        <f>$C46*'Total CH4 prod CO2 Inj'!E44+$D46*'Total CH4 prod CO2 Inj'!V44-'Inj sep cost'!E44-'Inj sep cost'!V44</f>
        <v>985446.86258444481</v>
      </c>
      <c r="H46" s="19">
        <f>$C46*'Total CH4 prod CO2 Inj'!F44+$D46*'Total CH4 prod CO2 Inj'!W44-'Inj sep cost'!F44-'Inj sep cost'!W44</f>
        <v>985446.86258444481</v>
      </c>
      <c r="I46" s="19">
        <f>$C46*'Total CH4 prod CO2 Inj'!G44+$D46*'Total CH4 prod CO2 Inj'!X44-'Inj sep cost'!G44-'Inj sep cost'!X44</f>
        <v>985446.86258444481</v>
      </c>
      <c r="J46" s="19">
        <f>$C46*'Total CH4 prod CO2 Inj'!H44+$D46*'Total CH4 prod CO2 Inj'!Y44-'Inj sep cost'!H44-'Inj sep cost'!Y44</f>
        <v>985446.86258444481</v>
      </c>
      <c r="K46" s="19">
        <f>$C46*'Total CH4 prod CO2 Inj'!I44+$D46*'Total CH4 prod CO2 Inj'!Z44-'Inj sep cost'!I44-'Inj sep cost'!Z44</f>
        <v>985446.86258444481</v>
      </c>
      <c r="L46" s="19">
        <f>$C46*'Total CH4 prod CO2 Inj'!J44+$D46*'Total CH4 prod CO2 Inj'!AA44-'Inj sep cost'!J44-'Inj sep cost'!AA44</f>
        <v>985446.86258444481</v>
      </c>
      <c r="M46" s="19">
        <f>$C46*'Total CH4 prod CO2 Inj'!K44+$D46*'Total CH4 prod CO2 Inj'!AB44-'Inj sep cost'!K44-'Inj sep cost'!AB44</f>
        <v>985446.86258444481</v>
      </c>
      <c r="N46" s="19">
        <f>$C46*'Total CH4 prod CO2 Inj'!L44+$D46*'Total CH4 prod CO2 Inj'!AC44-'Inj sep cost'!L44-'Inj sep cost'!AC44</f>
        <v>985446.86258444481</v>
      </c>
      <c r="O46" s="19">
        <f>$C46*'Total CH4 prod CO2 Inj'!M44+$D46*'Total CH4 prod CO2 Inj'!AD44-'Inj sep cost'!M44-'Inj sep cost'!AD44</f>
        <v>985446.86258444481</v>
      </c>
      <c r="P46" s="19">
        <f>$C46*'Total CH4 prod CO2 Inj'!N44+$D46*'Total CH4 prod CO2 Inj'!AE44-'Inj sep cost'!N44-'Inj sep cost'!AE44</f>
        <v>985446.86258444481</v>
      </c>
      <c r="Q46" s="19">
        <f>$C46*'Total CH4 prod CO2 Inj'!O44+$D46*'Total CH4 prod CO2 Inj'!AF44-'Inj sep cost'!O44-'Inj sep cost'!AF44</f>
        <v>985446.86258444481</v>
      </c>
      <c r="R46" s="19">
        <f>$C46*'Total CH4 prod CO2 Inj'!P44+$D46*'Total CH4 prod CO2 Inj'!AG44-'Inj sep cost'!P44-'Inj sep cost'!AG44</f>
        <v>985446.86258444481</v>
      </c>
      <c r="S46" s="19">
        <f>$C46*'Total CH4 prod CO2 Inj'!Q44+$D46*'Total CH4 prod CO2 Inj'!AH44-'Inj sep cost'!Q44-'Inj sep cost'!AH44</f>
        <v>985446.86258444481</v>
      </c>
    </row>
    <row r="47" spans="2:19" x14ac:dyDescent="0.45">
      <c r="B47">
        <v>41</v>
      </c>
      <c r="C47" s="17">
        <f t="shared" si="2"/>
        <v>6.0047920295581116</v>
      </c>
      <c r="D47" s="17">
        <f t="shared" si="1"/>
        <v>40.031946863720734</v>
      </c>
      <c r="E47" s="19">
        <f>$C47*'Total CH4 prod CO2 Inj'!C45+$D47*'Total CH4 prod CO2 Inj'!T45-'Inj sep cost'!C45-'Inj sep cost'!T45</f>
        <v>979261.48418033682</v>
      </c>
      <c r="F47" s="19">
        <f>$C47*'Total CH4 prod CO2 Inj'!D45+$D47*'Total CH4 prod CO2 Inj'!U45-'Inj sep cost'!D45-'Inj sep cost'!U45</f>
        <v>979261.48418033682</v>
      </c>
      <c r="G47" s="19">
        <f>$C47*'Total CH4 prod CO2 Inj'!E45+$D47*'Total CH4 prod CO2 Inj'!V45-'Inj sep cost'!E45-'Inj sep cost'!V45</f>
        <v>979261.48418033682</v>
      </c>
      <c r="H47" s="19">
        <f>$C47*'Total CH4 prod CO2 Inj'!F45+$D47*'Total CH4 prod CO2 Inj'!W45-'Inj sep cost'!F45-'Inj sep cost'!W45</f>
        <v>979261.48418033682</v>
      </c>
      <c r="I47" s="19">
        <f>$C47*'Total CH4 prod CO2 Inj'!G45+$D47*'Total CH4 prod CO2 Inj'!X45-'Inj sep cost'!G45-'Inj sep cost'!X45</f>
        <v>979261.48418033682</v>
      </c>
      <c r="J47" s="19">
        <f>$C47*'Total CH4 prod CO2 Inj'!H45+$D47*'Total CH4 prod CO2 Inj'!Y45-'Inj sep cost'!H45-'Inj sep cost'!Y45</f>
        <v>979261.48418033682</v>
      </c>
      <c r="K47" s="19">
        <f>$C47*'Total CH4 prod CO2 Inj'!I45+$D47*'Total CH4 prod CO2 Inj'!Z45-'Inj sep cost'!I45-'Inj sep cost'!Z45</f>
        <v>979261.48418033682</v>
      </c>
      <c r="L47" s="19">
        <f>$C47*'Total CH4 prod CO2 Inj'!J45+$D47*'Total CH4 prod CO2 Inj'!AA45-'Inj sep cost'!J45-'Inj sep cost'!AA45</f>
        <v>979261.48418033682</v>
      </c>
      <c r="M47" s="19">
        <f>$C47*'Total CH4 prod CO2 Inj'!K45+$D47*'Total CH4 prod CO2 Inj'!AB45-'Inj sep cost'!K45-'Inj sep cost'!AB45</f>
        <v>979261.48418033682</v>
      </c>
      <c r="N47" s="19">
        <f>$C47*'Total CH4 prod CO2 Inj'!L45+$D47*'Total CH4 prod CO2 Inj'!AC45-'Inj sep cost'!L45-'Inj sep cost'!AC45</f>
        <v>979261.48418033682</v>
      </c>
      <c r="O47" s="19">
        <f>$C47*'Total CH4 prod CO2 Inj'!M45+$D47*'Total CH4 prod CO2 Inj'!AD45-'Inj sep cost'!M45-'Inj sep cost'!AD45</f>
        <v>979261.48418033682</v>
      </c>
      <c r="P47" s="19">
        <f>$C47*'Total CH4 prod CO2 Inj'!N45+$D47*'Total CH4 prod CO2 Inj'!AE45-'Inj sep cost'!N45-'Inj sep cost'!AE45</f>
        <v>979261.48418033682</v>
      </c>
      <c r="Q47" s="19">
        <f>$C47*'Total CH4 prod CO2 Inj'!O45+$D47*'Total CH4 prod CO2 Inj'!AF45-'Inj sep cost'!O45-'Inj sep cost'!AF45</f>
        <v>979261.48418033682</v>
      </c>
      <c r="R47" s="19">
        <f>$C47*'Total CH4 prod CO2 Inj'!P45+$D47*'Total CH4 prod CO2 Inj'!AG45-'Inj sep cost'!P45-'Inj sep cost'!AG45</f>
        <v>979261.48418033682</v>
      </c>
      <c r="S47" s="19">
        <f>$C47*'Total CH4 prod CO2 Inj'!Q45+$D47*'Total CH4 prod CO2 Inj'!AH45-'Inj sep cost'!Q45-'Inj sep cost'!AH45</f>
        <v>979261.48418033682</v>
      </c>
    </row>
    <row r="48" spans="2:19" x14ac:dyDescent="0.45">
      <c r="B48">
        <v>42</v>
      </c>
      <c r="C48" s="17">
        <f t="shared" si="2"/>
        <v>6.1098758900753793</v>
      </c>
      <c r="D48" s="17">
        <f t="shared" si="1"/>
        <v>40.732505933835853</v>
      </c>
      <c r="E48" s="19">
        <f>$C48*'Total CH4 prod CO2 Inj'!C46+$D48*'Total CH4 prod CO2 Inj'!T46-'Inj sep cost'!C46-'Inj sep cost'!T46</f>
        <v>-696754.11739632301</v>
      </c>
      <c r="F48" s="19">
        <f>$C48*'Total CH4 prod CO2 Inj'!D46+$D48*'Total CH4 prod CO2 Inj'!U46-'Inj sep cost'!D46-'Inj sep cost'!U46</f>
        <v>973339.88854434842</v>
      </c>
      <c r="G48" s="19">
        <f>$C48*'Total CH4 prod CO2 Inj'!E46+$D48*'Total CH4 prod CO2 Inj'!V46-'Inj sep cost'!E46-'Inj sep cost'!V46</f>
        <v>973339.88854434842</v>
      </c>
      <c r="H48" s="19">
        <f>$C48*'Total CH4 prod CO2 Inj'!F46+$D48*'Total CH4 prod CO2 Inj'!W46-'Inj sep cost'!F46-'Inj sep cost'!W46</f>
        <v>973339.88854434842</v>
      </c>
      <c r="I48" s="19">
        <f>$C48*'Total CH4 prod CO2 Inj'!G46+$D48*'Total CH4 prod CO2 Inj'!X46-'Inj sep cost'!G46-'Inj sep cost'!X46</f>
        <v>973339.88854434842</v>
      </c>
      <c r="J48" s="19">
        <f>$C48*'Total CH4 prod CO2 Inj'!H46+$D48*'Total CH4 prod CO2 Inj'!Y46-'Inj sep cost'!H46-'Inj sep cost'!Y46</f>
        <v>973339.88854434842</v>
      </c>
      <c r="K48" s="19">
        <f>$C48*'Total CH4 prod CO2 Inj'!I46+$D48*'Total CH4 prod CO2 Inj'!Z46-'Inj sep cost'!I46-'Inj sep cost'!Z46</f>
        <v>973339.88854434842</v>
      </c>
      <c r="L48" s="19">
        <f>$C48*'Total CH4 prod CO2 Inj'!J46+$D48*'Total CH4 prod CO2 Inj'!AA46-'Inj sep cost'!J46-'Inj sep cost'!AA46</f>
        <v>973339.88854434842</v>
      </c>
      <c r="M48" s="19">
        <f>$C48*'Total CH4 prod CO2 Inj'!K46+$D48*'Total CH4 prod CO2 Inj'!AB46-'Inj sep cost'!K46-'Inj sep cost'!AB46</f>
        <v>973339.88854434842</v>
      </c>
      <c r="N48" s="19">
        <f>$C48*'Total CH4 prod CO2 Inj'!L46+$D48*'Total CH4 prod CO2 Inj'!AC46-'Inj sep cost'!L46-'Inj sep cost'!AC46</f>
        <v>973339.88854434842</v>
      </c>
      <c r="O48" s="19">
        <f>$C48*'Total CH4 prod CO2 Inj'!M46+$D48*'Total CH4 prod CO2 Inj'!AD46-'Inj sep cost'!M46-'Inj sep cost'!AD46</f>
        <v>973339.88854434842</v>
      </c>
      <c r="P48" s="19">
        <f>$C48*'Total CH4 prod CO2 Inj'!N46+$D48*'Total CH4 prod CO2 Inj'!AE46-'Inj sep cost'!N46-'Inj sep cost'!AE46</f>
        <v>973339.88854434842</v>
      </c>
      <c r="Q48" s="19">
        <f>$C48*'Total CH4 prod CO2 Inj'!O46+$D48*'Total CH4 prod CO2 Inj'!AF46-'Inj sep cost'!O46-'Inj sep cost'!AF46</f>
        <v>973339.88854434842</v>
      </c>
      <c r="R48" s="19">
        <f>$C48*'Total CH4 prod CO2 Inj'!P46+$D48*'Total CH4 prod CO2 Inj'!AG46-'Inj sep cost'!P46-'Inj sep cost'!AG46</f>
        <v>973339.88854434842</v>
      </c>
      <c r="S48" s="19">
        <f>$C48*'Total CH4 prod CO2 Inj'!Q46+$D48*'Total CH4 prod CO2 Inj'!AH46-'Inj sep cost'!Q46-'Inj sep cost'!AH46</f>
        <v>973339.88854434842</v>
      </c>
    </row>
    <row r="49" spans="2:19" x14ac:dyDescent="0.45">
      <c r="B49">
        <v>43</v>
      </c>
      <c r="C49" s="17">
        <f t="shared" si="2"/>
        <v>6.2167987181516988</v>
      </c>
      <c r="D49" s="17">
        <f t="shared" si="1"/>
        <v>41.445324787677983</v>
      </c>
      <c r="E49" s="19">
        <f>$C49*'Total CH4 prod CO2 Inj'!C47+$D49*'Total CH4 prod CO2 Inj'!T47-'Inj sep cost'!C47-'Inj sep cost'!T47</f>
        <v>1973343.1552527603</v>
      </c>
      <c r="F49" s="19">
        <f>$C49*'Total CH4 prod CO2 Inj'!D47+$D49*'Total CH4 prod CO2 Inj'!U47-'Inj sep cost'!D47-'Inj sep cost'!U47</f>
        <v>-677666.84474723972</v>
      </c>
      <c r="G49" s="19">
        <f>$C49*'Total CH4 prod CO2 Inj'!E47+$D49*'Total CH4 prod CO2 Inj'!V47-'Inj sep cost'!E47-'Inj sep cost'!V47</f>
        <v>990671.74293234583</v>
      </c>
      <c r="H49" s="19">
        <f>$C49*'Total CH4 prod CO2 Inj'!F47+$D49*'Total CH4 prod CO2 Inj'!W47-'Inj sep cost'!F47-'Inj sep cost'!W47</f>
        <v>990671.74293234583</v>
      </c>
      <c r="I49" s="19">
        <f>$C49*'Total CH4 prod CO2 Inj'!G47+$D49*'Total CH4 prod CO2 Inj'!X47-'Inj sep cost'!G47-'Inj sep cost'!X47</f>
        <v>990671.74293234583</v>
      </c>
      <c r="J49" s="19">
        <f>$C49*'Total CH4 prod CO2 Inj'!H47+$D49*'Total CH4 prod CO2 Inj'!Y47-'Inj sep cost'!H47-'Inj sep cost'!Y47</f>
        <v>990671.74293234583</v>
      </c>
      <c r="K49" s="19">
        <f>$C49*'Total CH4 prod CO2 Inj'!I47+$D49*'Total CH4 prod CO2 Inj'!Z47-'Inj sep cost'!I47-'Inj sep cost'!Z47</f>
        <v>990671.74293234583</v>
      </c>
      <c r="L49" s="19">
        <f>$C49*'Total CH4 prod CO2 Inj'!J47+$D49*'Total CH4 prod CO2 Inj'!AA47-'Inj sep cost'!J47-'Inj sep cost'!AA47</f>
        <v>990671.74293234583</v>
      </c>
      <c r="M49" s="19">
        <f>$C49*'Total CH4 prod CO2 Inj'!K47+$D49*'Total CH4 prod CO2 Inj'!AB47-'Inj sep cost'!K47-'Inj sep cost'!AB47</f>
        <v>990671.74293234583</v>
      </c>
      <c r="N49" s="19">
        <f>$C49*'Total CH4 prod CO2 Inj'!L47+$D49*'Total CH4 prod CO2 Inj'!AC47-'Inj sep cost'!L47-'Inj sep cost'!AC47</f>
        <v>990671.74293234583</v>
      </c>
      <c r="O49" s="19">
        <f>$C49*'Total CH4 prod CO2 Inj'!M47+$D49*'Total CH4 prod CO2 Inj'!AD47-'Inj sep cost'!M47-'Inj sep cost'!AD47</f>
        <v>990671.74293234583</v>
      </c>
      <c r="P49" s="19">
        <f>$C49*'Total CH4 prod CO2 Inj'!N47+$D49*'Total CH4 prod CO2 Inj'!AE47-'Inj sep cost'!N47-'Inj sep cost'!AE47</f>
        <v>990671.74293234583</v>
      </c>
      <c r="Q49" s="19">
        <f>$C49*'Total CH4 prod CO2 Inj'!O47+$D49*'Total CH4 prod CO2 Inj'!AF47-'Inj sep cost'!O47-'Inj sep cost'!AF47</f>
        <v>990671.74293234583</v>
      </c>
      <c r="R49" s="19">
        <f>$C49*'Total CH4 prod CO2 Inj'!P47+$D49*'Total CH4 prod CO2 Inj'!AG47-'Inj sep cost'!P47-'Inj sep cost'!AG47</f>
        <v>990671.74293234583</v>
      </c>
      <c r="S49" s="19">
        <f>$C49*'Total CH4 prod CO2 Inj'!Q47+$D49*'Total CH4 prod CO2 Inj'!AH47-'Inj sep cost'!Q47-'Inj sep cost'!AH47</f>
        <v>990671.74293234583</v>
      </c>
    </row>
    <row r="50" spans="2:19" x14ac:dyDescent="0.45">
      <c r="B50">
        <v>44</v>
      </c>
      <c r="C50" s="17">
        <f t="shared" si="2"/>
        <v>6.3255926957193536</v>
      </c>
      <c r="D50" s="17">
        <f t="shared" si="1"/>
        <v>42.170617971462349</v>
      </c>
      <c r="E50" s="19">
        <f>$C50*'Total CH4 prod CO2 Inj'!C48+$D50*'Total CH4 prod CO2 Inj'!T48-'Inj sep cost'!C48-'Inj sep cost'!T48</f>
        <v>1880687.4790060949</v>
      </c>
      <c r="F50" s="19">
        <f>$C50*'Total CH4 prod CO2 Inj'!D48+$D50*'Total CH4 prod CO2 Inj'!U48-'Inj sep cost'!D48-'Inj sep cost'!U48</f>
        <v>1880707.4790060949</v>
      </c>
      <c r="G50" s="19">
        <f>$C50*'Total CH4 prod CO2 Inj'!E48+$D50*'Total CH4 prod CO2 Inj'!V48-'Inj sep cost'!E48-'Inj sep cost'!V48</f>
        <v>-768282.52099390514</v>
      </c>
      <c r="H50" s="19">
        <f>$C50*'Total CH4 prod CO2 Inj'!F48+$D50*'Total CH4 prod CO2 Inj'!W48-'Inj sep cost'!F48-'Inj sep cost'!W48</f>
        <v>985122.5040605492</v>
      </c>
      <c r="I50" s="19">
        <f>$C50*'Total CH4 prod CO2 Inj'!G48+$D50*'Total CH4 prod CO2 Inj'!X48-'Inj sep cost'!G48-'Inj sep cost'!X48</f>
        <v>985122.5040605492</v>
      </c>
      <c r="J50" s="19">
        <f>$C50*'Total CH4 prod CO2 Inj'!H48+$D50*'Total CH4 prod CO2 Inj'!Y48-'Inj sep cost'!H48-'Inj sep cost'!Y48</f>
        <v>985122.5040605492</v>
      </c>
      <c r="K50" s="19">
        <f>$C50*'Total CH4 prod CO2 Inj'!I48+$D50*'Total CH4 prod CO2 Inj'!Z48-'Inj sep cost'!I48-'Inj sep cost'!Z48</f>
        <v>985122.5040605492</v>
      </c>
      <c r="L50" s="19">
        <f>$C50*'Total CH4 prod CO2 Inj'!J48+$D50*'Total CH4 prod CO2 Inj'!AA48-'Inj sep cost'!J48-'Inj sep cost'!AA48</f>
        <v>985122.5040605492</v>
      </c>
      <c r="M50" s="19">
        <f>$C50*'Total CH4 prod CO2 Inj'!K48+$D50*'Total CH4 prod CO2 Inj'!AB48-'Inj sep cost'!K48-'Inj sep cost'!AB48</f>
        <v>985122.5040605492</v>
      </c>
      <c r="N50" s="19">
        <f>$C50*'Total CH4 prod CO2 Inj'!L48+$D50*'Total CH4 prod CO2 Inj'!AC48-'Inj sep cost'!L48-'Inj sep cost'!AC48</f>
        <v>985122.5040605492</v>
      </c>
      <c r="O50" s="19">
        <f>$C50*'Total CH4 prod CO2 Inj'!M48+$D50*'Total CH4 prod CO2 Inj'!AD48-'Inj sep cost'!M48-'Inj sep cost'!AD48</f>
        <v>985122.5040605492</v>
      </c>
      <c r="P50" s="19">
        <f>$C50*'Total CH4 prod CO2 Inj'!N48+$D50*'Total CH4 prod CO2 Inj'!AE48-'Inj sep cost'!N48-'Inj sep cost'!AE48</f>
        <v>985122.5040605492</v>
      </c>
      <c r="Q50" s="19">
        <f>$C50*'Total CH4 prod CO2 Inj'!O48+$D50*'Total CH4 prod CO2 Inj'!AF48-'Inj sep cost'!O48-'Inj sep cost'!AF48</f>
        <v>985122.5040605492</v>
      </c>
      <c r="R50" s="19">
        <f>$C50*'Total CH4 prod CO2 Inj'!P48+$D50*'Total CH4 prod CO2 Inj'!AG48-'Inj sep cost'!P48-'Inj sep cost'!AG48</f>
        <v>985122.5040605492</v>
      </c>
      <c r="S50" s="19">
        <f>$C50*'Total CH4 prod CO2 Inj'!Q48+$D50*'Total CH4 prod CO2 Inj'!AH48-'Inj sep cost'!Q48-'Inj sep cost'!AH48</f>
        <v>985122.5040605492</v>
      </c>
    </row>
    <row r="51" spans="2:19" x14ac:dyDescent="0.45">
      <c r="B51">
        <v>45</v>
      </c>
      <c r="C51" s="17">
        <f t="shared" si="2"/>
        <v>6.4362905678944431</v>
      </c>
      <c r="D51" s="17">
        <f t="shared" si="1"/>
        <v>42.908603785962946</v>
      </c>
      <c r="E51" s="19">
        <f>$C51*'Total CH4 prod CO2 Inj'!C49+$D51*'Total CH4 prod CO2 Inj'!T49-'Inj sep cost'!C49-'Inj sep cost'!T49</f>
        <v>1596183.7154054591</v>
      </c>
      <c r="F51" s="19">
        <f>$C51*'Total CH4 prod CO2 Inj'!D49+$D51*'Total CH4 prod CO2 Inj'!U49-'Inj sep cost'!D49-'Inj sep cost'!U49</f>
        <v>1596183.7154054591</v>
      </c>
      <c r="G51" s="19">
        <f>$C51*'Total CH4 prod CO2 Inj'!E49+$D51*'Total CH4 prod CO2 Inj'!V49-'Inj sep cost'!E49-'Inj sep cost'!V49</f>
        <v>1596203.7154054591</v>
      </c>
      <c r="H51" s="19">
        <f>$C51*'Total CH4 prod CO2 Inj'!F49+$D51*'Total CH4 prod CO2 Inj'!W49-'Inj sep cost'!F49-'Inj sep cost'!W49</f>
        <v>-1047876.2845945409</v>
      </c>
      <c r="I51" s="19">
        <f>$C51*'Total CH4 prod CO2 Inj'!G49+$D51*'Total CH4 prod CO2 Inj'!X49-'Inj sep cost'!G49-'Inj sep cost'!X49</f>
        <v>979680.65992034902</v>
      </c>
      <c r="J51" s="19">
        <f>$C51*'Total CH4 prod CO2 Inj'!H49+$D51*'Total CH4 prod CO2 Inj'!Y49-'Inj sep cost'!H49-'Inj sep cost'!Y49</f>
        <v>979680.65992034902</v>
      </c>
      <c r="K51" s="19">
        <f>$C51*'Total CH4 prod CO2 Inj'!I49+$D51*'Total CH4 prod CO2 Inj'!Z49-'Inj sep cost'!I49-'Inj sep cost'!Z49</f>
        <v>979680.65992034902</v>
      </c>
      <c r="L51" s="19">
        <f>$C51*'Total CH4 prod CO2 Inj'!J49+$D51*'Total CH4 prod CO2 Inj'!AA49-'Inj sep cost'!J49-'Inj sep cost'!AA49</f>
        <v>979680.65992034902</v>
      </c>
      <c r="M51" s="19">
        <f>$C51*'Total CH4 prod CO2 Inj'!K49+$D51*'Total CH4 prod CO2 Inj'!AB49-'Inj sep cost'!K49-'Inj sep cost'!AB49</f>
        <v>979680.65992034902</v>
      </c>
      <c r="N51" s="19">
        <f>$C51*'Total CH4 prod CO2 Inj'!L49+$D51*'Total CH4 prod CO2 Inj'!AC49-'Inj sep cost'!L49-'Inj sep cost'!AC49</f>
        <v>979680.65992034902</v>
      </c>
      <c r="O51" s="19">
        <f>$C51*'Total CH4 prod CO2 Inj'!M49+$D51*'Total CH4 prod CO2 Inj'!AD49-'Inj sep cost'!M49-'Inj sep cost'!AD49</f>
        <v>979680.65992034902</v>
      </c>
      <c r="P51" s="19">
        <f>$C51*'Total CH4 prod CO2 Inj'!N49+$D51*'Total CH4 prod CO2 Inj'!AE49-'Inj sep cost'!N49-'Inj sep cost'!AE49</f>
        <v>979680.65992034902</v>
      </c>
      <c r="Q51" s="19">
        <f>$C51*'Total CH4 prod CO2 Inj'!O49+$D51*'Total CH4 prod CO2 Inj'!AF49-'Inj sep cost'!O49-'Inj sep cost'!AF49</f>
        <v>979680.65992034902</v>
      </c>
      <c r="R51" s="19">
        <f>$C51*'Total CH4 prod CO2 Inj'!P49+$D51*'Total CH4 prod CO2 Inj'!AG49-'Inj sep cost'!P49-'Inj sep cost'!AG49</f>
        <v>979680.65992034902</v>
      </c>
      <c r="S51" s="19">
        <f>$C51*'Total CH4 prod CO2 Inj'!Q49+$D51*'Total CH4 prod CO2 Inj'!AH49-'Inj sep cost'!Q49-'Inj sep cost'!AH49</f>
        <v>979680.65992034902</v>
      </c>
    </row>
    <row r="52" spans="2:19" x14ac:dyDescent="0.45">
      <c r="B52">
        <v>46</v>
      </c>
      <c r="C52" s="17">
        <f t="shared" si="2"/>
        <v>6.5489256528325965</v>
      </c>
      <c r="D52" s="17">
        <f t="shared" si="1"/>
        <v>43.659504352217297</v>
      </c>
      <c r="E52" s="19">
        <f>$C52*'Total CH4 prod CO2 Inj'!C50+$D52*'Total CH4 prod CO2 Inj'!T50-'Inj sep cost'!C50-'Inj sep cost'!T50</f>
        <v>1465283.1071497856</v>
      </c>
      <c r="F52" s="19">
        <f>$C52*'Total CH4 prod CO2 Inj'!D50+$D52*'Total CH4 prod CO2 Inj'!U50-'Inj sep cost'!D50-'Inj sep cost'!U50</f>
        <v>1465283.1071497856</v>
      </c>
      <c r="G52" s="19">
        <f>$C52*'Total CH4 prod CO2 Inj'!E50+$D52*'Total CH4 prod CO2 Inj'!V50-'Inj sep cost'!E50-'Inj sep cost'!V50</f>
        <v>1465283.1071497856</v>
      </c>
      <c r="H52" s="19">
        <f>$C52*'Total CH4 prod CO2 Inj'!F50+$D52*'Total CH4 prod CO2 Inj'!W50-'Inj sep cost'!F50-'Inj sep cost'!W50</f>
        <v>1465293.1071497856</v>
      </c>
      <c r="I52" s="19">
        <f>$C52*'Total CH4 prod CO2 Inj'!G50+$D52*'Total CH4 prod CO2 Inj'!X50-'Inj sep cost'!G50-'Inj sep cost'!X50</f>
        <v>-1176396.8928502144</v>
      </c>
      <c r="J52" s="19">
        <f>$C52*'Total CH4 prod CO2 Inj'!H50+$D52*'Total CH4 prod CO2 Inj'!Y50-'Inj sep cost'!H50-'Inj sep cost'!Y50</f>
        <v>974290.21829755825</v>
      </c>
      <c r="K52" s="19">
        <f>$C52*'Total CH4 prod CO2 Inj'!I50+$D52*'Total CH4 prod CO2 Inj'!Z50-'Inj sep cost'!I50-'Inj sep cost'!Z50</f>
        <v>974290.21829755825</v>
      </c>
      <c r="L52" s="19">
        <f>$C52*'Total CH4 prod CO2 Inj'!J50+$D52*'Total CH4 prod CO2 Inj'!AA50-'Inj sep cost'!J50-'Inj sep cost'!AA50</f>
        <v>974290.21829755825</v>
      </c>
      <c r="M52" s="19">
        <f>$C52*'Total CH4 prod CO2 Inj'!K50+$D52*'Total CH4 prod CO2 Inj'!AB50-'Inj sep cost'!K50-'Inj sep cost'!AB50</f>
        <v>974290.21829755825</v>
      </c>
      <c r="N52" s="19">
        <f>$C52*'Total CH4 prod CO2 Inj'!L50+$D52*'Total CH4 prod CO2 Inj'!AC50-'Inj sep cost'!L50-'Inj sep cost'!AC50</f>
        <v>974290.21829755825</v>
      </c>
      <c r="O52" s="19">
        <f>$C52*'Total CH4 prod CO2 Inj'!M50+$D52*'Total CH4 prod CO2 Inj'!AD50-'Inj sep cost'!M50-'Inj sep cost'!AD50</f>
        <v>974290.21829755825</v>
      </c>
      <c r="P52" s="19">
        <f>$C52*'Total CH4 prod CO2 Inj'!N50+$D52*'Total CH4 prod CO2 Inj'!AE50-'Inj sep cost'!N50-'Inj sep cost'!AE50</f>
        <v>974290.21829755825</v>
      </c>
      <c r="Q52" s="19">
        <f>$C52*'Total CH4 prod CO2 Inj'!O50+$D52*'Total CH4 prod CO2 Inj'!AF50-'Inj sep cost'!O50-'Inj sep cost'!AF50</f>
        <v>974290.21829755825</v>
      </c>
      <c r="R52" s="19">
        <f>$C52*'Total CH4 prod CO2 Inj'!P50+$D52*'Total CH4 prod CO2 Inj'!AG50-'Inj sep cost'!P50-'Inj sep cost'!AG50</f>
        <v>974290.21829755825</v>
      </c>
      <c r="S52" s="19">
        <f>$C52*'Total CH4 prod CO2 Inj'!Q50+$D52*'Total CH4 prod CO2 Inj'!AH50-'Inj sep cost'!Q50-'Inj sep cost'!AH50</f>
        <v>974290.21829755825</v>
      </c>
    </row>
    <row r="53" spans="2:19" x14ac:dyDescent="0.45">
      <c r="B53">
        <v>47</v>
      </c>
      <c r="C53" s="17">
        <f t="shared" si="2"/>
        <v>6.6635318517571678</v>
      </c>
      <c r="D53" s="17">
        <f t="shared" si="1"/>
        <v>44.423545678381103</v>
      </c>
      <c r="E53" s="19">
        <f>$C53*'Total CH4 prod CO2 Inj'!C51+$D53*'Total CH4 prod CO2 Inj'!T51-'Inj sep cost'!C51-'Inj sep cost'!T51</f>
        <v>1352808.1425703519</v>
      </c>
      <c r="F53" s="19">
        <f>$C53*'Total CH4 prod CO2 Inj'!D51+$D53*'Total CH4 prod CO2 Inj'!U51-'Inj sep cost'!D51-'Inj sep cost'!U51</f>
        <v>1352808.1425703519</v>
      </c>
      <c r="G53" s="19">
        <f>$C53*'Total CH4 prod CO2 Inj'!E51+$D53*'Total CH4 prod CO2 Inj'!V51-'Inj sep cost'!E51-'Inj sep cost'!V51</f>
        <v>1352808.1425703519</v>
      </c>
      <c r="H53" s="19">
        <f>$C53*'Total CH4 prod CO2 Inj'!F51+$D53*'Total CH4 prod CO2 Inj'!W51-'Inj sep cost'!F51-'Inj sep cost'!W51</f>
        <v>1352808.1425703519</v>
      </c>
      <c r="I53" s="19">
        <f>$C53*'Total CH4 prod CO2 Inj'!G51+$D53*'Total CH4 prod CO2 Inj'!X51-'Inj sep cost'!G51-'Inj sep cost'!X51</f>
        <v>1352818.1425703519</v>
      </c>
      <c r="J53" s="19">
        <f>$C53*'Total CH4 prod CO2 Inj'!H51+$D53*'Total CH4 prod CO2 Inj'!Y51-'Inj sep cost'!H51-'Inj sep cost'!Y51</f>
        <v>-1286891.8574296481</v>
      </c>
      <c r="K53" s="19">
        <f>$C53*'Total CH4 prod CO2 Inj'!I51+$D53*'Total CH4 prod CO2 Inj'!Z51-'Inj sep cost'!I51-'Inj sep cost'!Z51</f>
        <v>968904.18537289917</v>
      </c>
      <c r="L53" s="19">
        <f>$C53*'Total CH4 prod CO2 Inj'!J51+$D53*'Total CH4 prod CO2 Inj'!AA51-'Inj sep cost'!J51-'Inj sep cost'!AA51</f>
        <v>968904.18537289917</v>
      </c>
      <c r="M53" s="19">
        <f>$C53*'Total CH4 prod CO2 Inj'!K51+$D53*'Total CH4 prod CO2 Inj'!AB51-'Inj sep cost'!K51-'Inj sep cost'!AB51</f>
        <v>968904.18537289917</v>
      </c>
      <c r="N53" s="19">
        <f>$C53*'Total CH4 prod CO2 Inj'!L51+$D53*'Total CH4 prod CO2 Inj'!AC51-'Inj sep cost'!L51-'Inj sep cost'!AC51</f>
        <v>968904.18537289917</v>
      </c>
      <c r="O53" s="19">
        <f>$C53*'Total CH4 prod CO2 Inj'!M51+$D53*'Total CH4 prod CO2 Inj'!AD51-'Inj sep cost'!M51-'Inj sep cost'!AD51</f>
        <v>968904.18537289917</v>
      </c>
      <c r="P53" s="19">
        <f>$C53*'Total CH4 prod CO2 Inj'!N51+$D53*'Total CH4 prod CO2 Inj'!AE51-'Inj sep cost'!N51-'Inj sep cost'!AE51</f>
        <v>968904.18537289917</v>
      </c>
      <c r="Q53" s="19">
        <f>$C53*'Total CH4 prod CO2 Inj'!O51+$D53*'Total CH4 prod CO2 Inj'!AF51-'Inj sep cost'!O51-'Inj sep cost'!AF51</f>
        <v>968904.18537289917</v>
      </c>
      <c r="R53" s="19">
        <f>$C53*'Total CH4 prod CO2 Inj'!P51+$D53*'Total CH4 prod CO2 Inj'!AG51-'Inj sep cost'!P51-'Inj sep cost'!AG51</f>
        <v>968904.18537289917</v>
      </c>
      <c r="S53" s="19">
        <f>$C53*'Total CH4 prod CO2 Inj'!Q51+$D53*'Total CH4 prod CO2 Inj'!AH51-'Inj sep cost'!Q51-'Inj sep cost'!AH51</f>
        <v>968904.18537289917</v>
      </c>
    </row>
    <row r="54" spans="2:19" x14ac:dyDescent="0.45">
      <c r="B54">
        <v>48</v>
      </c>
      <c r="C54" s="17">
        <f t="shared" si="2"/>
        <v>6.7801436591629187</v>
      </c>
      <c r="D54" s="17">
        <f t="shared" si="1"/>
        <v>45.200957727752773</v>
      </c>
      <c r="E54" s="19">
        <f>$C54*'Total CH4 prod CO2 Inj'!C52+$D54*'Total CH4 prod CO2 Inj'!T52-'Inj sep cost'!C52-'Inj sep cost'!T52</f>
        <v>1232480.7477060969</v>
      </c>
      <c r="F54" s="19">
        <f>$C54*'Total CH4 prod CO2 Inj'!D52+$D54*'Total CH4 prod CO2 Inj'!U52-'Inj sep cost'!D52-'Inj sep cost'!U52</f>
        <v>1232480.7477060969</v>
      </c>
      <c r="G54" s="19">
        <f>$C54*'Total CH4 prod CO2 Inj'!E52+$D54*'Total CH4 prod CO2 Inj'!V52-'Inj sep cost'!E52-'Inj sep cost'!V52</f>
        <v>1232480.7477060969</v>
      </c>
      <c r="H54" s="19">
        <f>$C54*'Total CH4 prod CO2 Inj'!F52+$D54*'Total CH4 prod CO2 Inj'!W52-'Inj sep cost'!F52-'Inj sep cost'!W52</f>
        <v>1232480.7477060969</v>
      </c>
      <c r="I54" s="19">
        <f>$C54*'Total CH4 prod CO2 Inj'!G52+$D54*'Total CH4 prod CO2 Inj'!X52-'Inj sep cost'!G52-'Inj sep cost'!X52</f>
        <v>1232490.7477060969</v>
      </c>
      <c r="J54" s="19">
        <f>$C54*'Total CH4 prod CO2 Inj'!H52+$D54*'Total CH4 prod CO2 Inj'!Y52-'Inj sep cost'!H52-'Inj sep cost'!Y52</f>
        <v>1232500.7477060969</v>
      </c>
      <c r="K54" s="19">
        <f>$C54*'Total CH4 prod CO2 Inj'!I52+$D54*'Total CH4 prod CO2 Inj'!Z52-'Inj sep cost'!I52-'Inj sep cost'!Z52</f>
        <v>-1405099.2522939031</v>
      </c>
      <c r="L54" s="19">
        <f>$C54*'Total CH4 prod CO2 Inj'!J52+$D54*'Total CH4 prod CO2 Inj'!AA52-'Inj sep cost'!J52-'Inj sep cost'!AA52</f>
        <v>987127.89548118855</v>
      </c>
      <c r="M54" s="19">
        <f>$C54*'Total CH4 prod CO2 Inj'!K52+$D54*'Total CH4 prod CO2 Inj'!AB52-'Inj sep cost'!K52-'Inj sep cost'!AB52</f>
        <v>987127.89548118855</v>
      </c>
      <c r="N54" s="19">
        <f>$C54*'Total CH4 prod CO2 Inj'!L52+$D54*'Total CH4 prod CO2 Inj'!AC52-'Inj sep cost'!L52-'Inj sep cost'!AC52</f>
        <v>987127.89548118855</v>
      </c>
      <c r="O54" s="19">
        <f>$C54*'Total CH4 prod CO2 Inj'!M52+$D54*'Total CH4 prod CO2 Inj'!AD52-'Inj sep cost'!M52-'Inj sep cost'!AD52</f>
        <v>987127.89548118855</v>
      </c>
      <c r="P54" s="19">
        <f>$C54*'Total CH4 prod CO2 Inj'!N52+$D54*'Total CH4 prod CO2 Inj'!AE52-'Inj sep cost'!N52-'Inj sep cost'!AE52</f>
        <v>987127.89548118855</v>
      </c>
      <c r="Q54" s="19">
        <f>$C54*'Total CH4 prod CO2 Inj'!O52+$D54*'Total CH4 prod CO2 Inj'!AF52-'Inj sep cost'!O52-'Inj sep cost'!AF52</f>
        <v>987127.89548118855</v>
      </c>
      <c r="R54" s="19">
        <f>$C54*'Total CH4 prod CO2 Inj'!P52+$D54*'Total CH4 prod CO2 Inj'!AG52-'Inj sep cost'!P52-'Inj sep cost'!AG52</f>
        <v>987127.89548118855</v>
      </c>
      <c r="S54" s="19">
        <f>$C54*'Total CH4 prod CO2 Inj'!Q52+$D54*'Total CH4 prod CO2 Inj'!AH52-'Inj sep cost'!Q52-'Inj sep cost'!AH52</f>
        <v>987127.89548118855</v>
      </c>
    </row>
    <row r="55" spans="2:19" x14ac:dyDescent="0.45">
      <c r="B55">
        <v>49</v>
      </c>
      <c r="C55" s="17">
        <f t="shared" si="2"/>
        <v>6.8987961731982699</v>
      </c>
      <c r="D55" s="17">
        <f t="shared" si="1"/>
        <v>45.99197448798845</v>
      </c>
      <c r="E55" s="19">
        <f>$C55*'Total CH4 prod CO2 Inj'!C53+$D55*'Total CH4 prod CO2 Inj'!T53-'Inj sep cost'!C53-'Inj sep cost'!T53</f>
        <v>1118774.8185167892</v>
      </c>
      <c r="F55" s="19">
        <f>$C55*'Total CH4 prod CO2 Inj'!D53+$D55*'Total CH4 prod CO2 Inj'!U53-'Inj sep cost'!D53-'Inj sep cost'!U53</f>
        <v>1118774.8185167892</v>
      </c>
      <c r="G55" s="19">
        <f>$C55*'Total CH4 prod CO2 Inj'!E53+$D55*'Total CH4 prod CO2 Inj'!V53-'Inj sep cost'!E53-'Inj sep cost'!V53</f>
        <v>1118774.8185167892</v>
      </c>
      <c r="H55" s="19">
        <f>$C55*'Total CH4 prod CO2 Inj'!F53+$D55*'Total CH4 prod CO2 Inj'!W53-'Inj sep cost'!F53-'Inj sep cost'!W53</f>
        <v>1118774.8185167892</v>
      </c>
      <c r="I55" s="19">
        <f>$C55*'Total CH4 prod CO2 Inj'!G53+$D55*'Total CH4 prod CO2 Inj'!X53-'Inj sep cost'!G53-'Inj sep cost'!X53</f>
        <v>1118774.8185167892</v>
      </c>
      <c r="J55" s="19">
        <f>$C55*'Total CH4 prod CO2 Inj'!H53+$D55*'Total CH4 prod CO2 Inj'!Y53-'Inj sep cost'!H53-'Inj sep cost'!Y53</f>
        <v>1118774.8185167892</v>
      </c>
      <c r="K55" s="19">
        <f>$C55*'Total CH4 prod CO2 Inj'!I53+$D55*'Total CH4 prod CO2 Inj'!Z53-'Inj sep cost'!I53-'Inj sep cost'!Z53</f>
        <v>1118784.8185167892</v>
      </c>
      <c r="L55" s="19">
        <f>$C55*'Total CH4 prod CO2 Inj'!J53+$D55*'Total CH4 prod CO2 Inj'!AA53-'Inj sep cost'!J53-'Inj sep cost'!AA53</f>
        <v>-1516885.1814832108</v>
      </c>
      <c r="M55" s="19">
        <f>$C55*'Total CH4 prod CO2 Inj'!K53+$D55*'Total CH4 prod CO2 Inj'!AB53-'Inj sep cost'!K53-'Inj sep cost'!AB53</f>
        <v>981795.27859253855</v>
      </c>
      <c r="N55" s="19">
        <f>$C55*'Total CH4 prod CO2 Inj'!L53+$D55*'Total CH4 prod CO2 Inj'!AC53-'Inj sep cost'!L53-'Inj sep cost'!AC53</f>
        <v>981795.27859253855</v>
      </c>
      <c r="O55" s="19">
        <f>$C55*'Total CH4 prod CO2 Inj'!M53+$D55*'Total CH4 prod CO2 Inj'!AD53-'Inj sep cost'!M53-'Inj sep cost'!AD53</f>
        <v>981795.27859253855</v>
      </c>
      <c r="P55" s="19">
        <f>$C55*'Total CH4 prod CO2 Inj'!N53+$D55*'Total CH4 prod CO2 Inj'!AE53-'Inj sep cost'!N53-'Inj sep cost'!AE53</f>
        <v>981795.27859253855</v>
      </c>
      <c r="Q55" s="19">
        <f>$C55*'Total CH4 prod CO2 Inj'!O53+$D55*'Total CH4 prod CO2 Inj'!AF53-'Inj sep cost'!O53-'Inj sep cost'!AF53</f>
        <v>981795.27859253855</v>
      </c>
      <c r="R55" s="19">
        <f>$C55*'Total CH4 prod CO2 Inj'!P53+$D55*'Total CH4 prod CO2 Inj'!AG53-'Inj sep cost'!P53-'Inj sep cost'!AG53</f>
        <v>981795.27859253855</v>
      </c>
      <c r="S55" s="19">
        <f>$C55*'Total CH4 prod CO2 Inj'!Q53+$D55*'Total CH4 prod CO2 Inj'!AH53-'Inj sep cost'!Q53-'Inj sep cost'!AH53</f>
        <v>981795.27859253855</v>
      </c>
    </row>
    <row r="56" spans="2:19" x14ac:dyDescent="0.45">
      <c r="B56">
        <v>50</v>
      </c>
      <c r="C56" s="17">
        <f t="shared" si="2"/>
        <v>7.0195251062292403</v>
      </c>
      <c r="D56" s="17">
        <f t="shared" si="1"/>
        <v>46.79683404152825</v>
      </c>
      <c r="E56" s="19">
        <f>$C56*'Total CH4 prod CO2 Inj'!C54+$D56*'Total CH4 prod CO2 Inj'!T54-'Inj sep cost'!C54-'Inj sep cost'!T54</f>
        <v>1031624.6606368865</v>
      </c>
      <c r="F56" s="19">
        <f>$C56*'Total CH4 prod CO2 Inj'!D54+$D56*'Total CH4 prod CO2 Inj'!U54-'Inj sep cost'!D54-'Inj sep cost'!U54</f>
        <v>1031624.6606368865</v>
      </c>
      <c r="G56" s="19">
        <f>$C56*'Total CH4 prod CO2 Inj'!E54+$D56*'Total CH4 prod CO2 Inj'!V54-'Inj sep cost'!E54-'Inj sep cost'!V54</f>
        <v>1031624.6606368865</v>
      </c>
      <c r="H56" s="19">
        <f>$C56*'Total CH4 prod CO2 Inj'!F54+$D56*'Total CH4 prod CO2 Inj'!W54-'Inj sep cost'!F54-'Inj sep cost'!W54</f>
        <v>1031624.6606368865</v>
      </c>
      <c r="I56" s="19">
        <f>$C56*'Total CH4 prod CO2 Inj'!G54+$D56*'Total CH4 prod CO2 Inj'!X54-'Inj sep cost'!G54-'Inj sep cost'!X54</f>
        <v>1031624.6606368865</v>
      </c>
      <c r="J56" s="19">
        <f>$C56*'Total CH4 prod CO2 Inj'!H54+$D56*'Total CH4 prod CO2 Inj'!Y54-'Inj sep cost'!H54-'Inj sep cost'!Y54</f>
        <v>1031624.6606368865</v>
      </c>
      <c r="K56" s="19">
        <f>$C56*'Total CH4 prod CO2 Inj'!I54+$D56*'Total CH4 prod CO2 Inj'!Z54-'Inj sep cost'!I54-'Inj sep cost'!Z54</f>
        <v>1031624.6606368865</v>
      </c>
      <c r="L56" s="19">
        <f>$C56*'Total CH4 prod CO2 Inj'!J54+$D56*'Total CH4 prod CO2 Inj'!AA54-'Inj sep cost'!J54-'Inj sep cost'!AA54</f>
        <v>1031634.6606368865</v>
      </c>
      <c r="M56" s="19">
        <f>$C56*'Total CH4 prod CO2 Inj'!K54+$D56*'Total CH4 prod CO2 Inj'!AB54-'Inj sep cost'!K54-'Inj sep cost'!AB54</f>
        <v>-1602465.3393631135</v>
      </c>
      <c r="N56" s="19">
        <f>$C56*'Total CH4 prod CO2 Inj'!L54+$D56*'Total CH4 prod CO2 Inj'!AC54-'Inj sep cost'!L54-'Inj sep cost'!AC54</f>
        <v>976380.84465095622</v>
      </c>
      <c r="O56" s="19">
        <f>$C56*'Total CH4 prod CO2 Inj'!M54+$D56*'Total CH4 prod CO2 Inj'!AD54-'Inj sep cost'!M54-'Inj sep cost'!AD54</f>
        <v>976380.84465095622</v>
      </c>
      <c r="P56" s="19">
        <f>$C56*'Total CH4 prod CO2 Inj'!N54+$D56*'Total CH4 prod CO2 Inj'!AE54-'Inj sep cost'!N54-'Inj sep cost'!AE54</f>
        <v>976380.84465095622</v>
      </c>
      <c r="Q56" s="19">
        <f>$C56*'Total CH4 prod CO2 Inj'!O54+$D56*'Total CH4 prod CO2 Inj'!AF54-'Inj sep cost'!O54-'Inj sep cost'!AF54</f>
        <v>976380.84465095622</v>
      </c>
      <c r="R56" s="19">
        <f>$C56*'Total CH4 prod CO2 Inj'!P54+$D56*'Total CH4 prod CO2 Inj'!AG54-'Inj sep cost'!P54-'Inj sep cost'!AG54</f>
        <v>976380.84465095622</v>
      </c>
      <c r="S56" s="19">
        <f>$C56*'Total CH4 prod CO2 Inj'!Q54+$D56*'Total CH4 prod CO2 Inj'!AH54-'Inj sep cost'!Q54-'Inj sep cost'!AH54</f>
        <v>976380.84465095622</v>
      </c>
    </row>
    <row r="57" spans="2:19" x14ac:dyDescent="0.45">
      <c r="B57">
        <v>51</v>
      </c>
      <c r="C57" s="17">
        <f t="shared" si="2"/>
        <v>7.1423667955882522</v>
      </c>
      <c r="D57" s="17">
        <f t="shared" si="1"/>
        <v>47.615778637254998</v>
      </c>
      <c r="E57" s="19">
        <f>$C57*'Total CH4 prod CO2 Inj'!C55+$D57*'Total CH4 prod CO2 Inj'!T55-'Inj sep cost'!C55-'Inj sep cost'!T55</f>
        <v>972708.14701817255</v>
      </c>
      <c r="F57" s="19">
        <f>$C57*'Total CH4 prod CO2 Inj'!D55+$D57*'Total CH4 prod CO2 Inj'!U55-'Inj sep cost'!D55-'Inj sep cost'!U55</f>
        <v>972708.14701817255</v>
      </c>
      <c r="G57" s="19">
        <f>$C57*'Total CH4 prod CO2 Inj'!E55+$D57*'Total CH4 prod CO2 Inj'!V55-'Inj sep cost'!E55-'Inj sep cost'!V55</f>
        <v>972708.14701817255</v>
      </c>
      <c r="H57" s="19">
        <f>$C57*'Total CH4 prod CO2 Inj'!F55+$D57*'Total CH4 prod CO2 Inj'!W55-'Inj sep cost'!F55-'Inj sep cost'!W55</f>
        <v>972708.14701817255</v>
      </c>
      <c r="I57" s="19">
        <f>$C57*'Total CH4 prod CO2 Inj'!G55+$D57*'Total CH4 prod CO2 Inj'!X55-'Inj sep cost'!G55-'Inj sep cost'!X55</f>
        <v>972708.14701817255</v>
      </c>
      <c r="J57" s="19">
        <f>$C57*'Total CH4 prod CO2 Inj'!H55+$D57*'Total CH4 prod CO2 Inj'!Y55-'Inj sep cost'!H55-'Inj sep cost'!Y55</f>
        <v>972708.14701817255</v>
      </c>
      <c r="K57" s="19">
        <f>$C57*'Total CH4 prod CO2 Inj'!I55+$D57*'Total CH4 prod CO2 Inj'!Z55-'Inj sep cost'!I55-'Inj sep cost'!Z55</f>
        <v>972708.14701817255</v>
      </c>
      <c r="L57" s="19">
        <f>$C57*'Total CH4 prod CO2 Inj'!J55+$D57*'Total CH4 prod CO2 Inj'!AA55-'Inj sep cost'!J55-'Inj sep cost'!AA55</f>
        <v>972708.14701817255</v>
      </c>
      <c r="M57" s="19">
        <f>$C57*'Total CH4 prod CO2 Inj'!K55+$D57*'Total CH4 prod CO2 Inj'!AB55-'Inj sep cost'!K55-'Inj sep cost'!AB55</f>
        <v>972718.14701817255</v>
      </c>
      <c r="N57" s="19">
        <f>$C57*'Total CH4 prod CO2 Inj'!L55+$D57*'Total CH4 prod CO2 Inj'!AC55-'Inj sep cost'!L55-'Inj sep cost'!AC55</f>
        <v>-1660281.8529818275</v>
      </c>
      <c r="O57" s="19">
        <f>$C57*'Total CH4 prod CO2 Inj'!M55+$D57*'Total CH4 prod CO2 Inj'!AD55-'Inj sep cost'!M55-'Inj sep cost'!AD55</f>
        <v>970861.91852431116</v>
      </c>
      <c r="P57" s="19">
        <f>$C57*'Total CH4 prod CO2 Inj'!N55+$D57*'Total CH4 prod CO2 Inj'!AE55-'Inj sep cost'!N55-'Inj sep cost'!AE55</f>
        <v>970861.91852431116</v>
      </c>
      <c r="Q57" s="19">
        <f>$C57*'Total CH4 prod CO2 Inj'!O55+$D57*'Total CH4 prod CO2 Inj'!AF55-'Inj sep cost'!O55-'Inj sep cost'!AF55</f>
        <v>970861.91852431116</v>
      </c>
      <c r="R57" s="19">
        <f>$C57*'Total CH4 prod CO2 Inj'!P55+$D57*'Total CH4 prod CO2 Inj'!AG55-'Inj sep cost'!P55-'Inj sep cost'!AG55</f>
        <v>970861.91852431116</v>
      </c>
      <c r="S57" s="19">
        <f>$C57*'Total CH4 prod CO2 Inj'!Q55+$D57*'Total CH4 prod CO2 Inj'!AH55-'Inj sep cost'!Q55-'Inj sep cost'!AH55</f>
        <v>970861.91852431116</v>
      </c>
    </row>
    <row r="58" spans="2:19" x14ac:dyDescent="0.45">
      <c r="B58">
        <v>52</v>
      </c>
      <c r="C58" s="17">
        <f t="shared" si="2"/>
        <v>7.2673582145110469</v>
      </c>
      <c r="D58" s="17">
        <f t="shared" si="1"/>
        <v>48.449054763406963</v>
      </c>
      <c r="E58" s="19">
        <f>$C58*'Total CH4 prod CO2 Inj'!C56+$D58*'Total CH4 prod CO2 Inj'!T56-'Inj sep cost'!C56-'Inj sep cost'!T56</f>
        <v>935531.26159420586</v>
      </c>
      <c r="F58" s="19">
        <f>$C58*'Total CH4 prod CO2 Inj'!D56+$D58*'Total CH4 prod CO2 Inj'!U56-'Inj sep cost'!D56-'Inj sep cost'!U56</f>
        <v>935531.26159420586</v>
      </c>
      <c r="G58" s="19">
        <f>$C58*'Total CH4 prod CO2 Inj'!E56+$D58*'Total CH4 prod CO2 Inj'!V56-'Inj sep cost'!E56-'Inj sep cost'!V56</f>
        <v>935531.26159420586</v>
      </c>
      <c r="H58" s="19">
        <f>$C58*'Total CH4 prod CO2 Inj'!F56+$D58*'Total CH4 prod CO2 Inj'!W56-'Inj sep cost'!F56-'Inj sep cost'!W56</f>
        <v>935531.26159420586</v>
      </c>
      <c r="I58" s="19">
        <f>$C58*'Total CH4 prod CO2 Inj'!G56+$D58*'Total CH4 prod CO2 Inj'!X56-'Inj sep cost'!G56-'Inj sep cost'!X56</f>
        <v>935531.26159420586</v>
      </c>
      <c r="J58" s="19">
        <f>$C58*'Total CH4 prod CO2 Inj'!H56+$D58*'Total CH4 prod CO2 Inj'!Y56-'Inj sep cost'!H56-'Inj sep cost'!Y56</f>
        <v>935531.26159420586</v>
      </c>
      <c r="K58" s="19">
        <f>$C58*'Total CH4 prod CO2 Inj'!I56+$D58*'Total CH4 prod CO2 Inj'!Z56-'Inj sep cost'!I56-'Inj sep cost'!Z56</f>
        <v>935531.26159420586</v>
      </c>
      <c r="L58" s="19">
        <f>$C58*'Total CH4 prod CO2 Inj'!J56+$D58*'Total CH4 prod CO2 Inj'!AA56-'Inj sep cost'!J56-'Inj sep cost'!AA56</f>
        <v>935531.26159420586</v>
      </c>
      <c r="M58" s="19">
        <f>$C58*'Total CH4 prod CO2 Inj'!K56+$D58*'Total CH4 prod CO2 Inj'!AB56-'Inj sep cost'!K56-'Inj sep cost'!AB56</f>
        <v>935531.26159420586</v>
      </c>
      <c r="N58" s="19">
        <f>$C58*'Total CH4 prod CO2 Inj'!L56+$D58*'Total CH4 prod CO2 Inj'!AC56-'Inj sep cost'!L56-'Inj sep cost'!AC56</f>
        <v>935531.26159420586</v>
      </c>
      <c r="O58" s="19">
        <f>$C58*'Total CH4 prod CO2 Inj'!M56+$D58*'Total CH4 prod CO2 Inj'!AD56-'Inj sep cost'!M56-'Inj sep cost'!AD56</f>
        <v>-1696688.7384057941</v>
      </c>
      <c r="P58" s="19">
        <f>$C58*'Total CH4 prod CO2 Inj'!N56+$D58*'Total CH4 prod CO2 Inj'!AE56-'Inj sep cost'!N56-'Inj sep cost'!AE56</f>
        <v>965214.18126028473</v>
      </c>
      <c r="Q58" s="19">
        <f>$C58*'Total CH4 prod CO2 Inj'!O56+$D58*'Total CH4 prod CO2 Inj'!AF56-'Inj sep cost'!O56-'Inj sep cost'!AF56</f>
        <v>965214.18126028473</v>
      </c>
      <c r="R58" s="19">
        <f>$C58*'Total CH4 prod CO2 Inj'!P56+$D58*'Total CH4 prod CO2 Inj'!AG56-'Inj sep cost'!P56-'Inj sep cost'!AG56</f>
        <v>965214.18126028473</v>
      </c>
      <c r="S58" s="19">
        <f>$C58*'Total CH4 prod CO2 Inj'!Q56+$D58*'Total CH4 prod CO2 Inj'!AH56-'Inj sep cost'!Q56-'Inj sep cost'!AH56</f>
        <v>965214.18126028473</v>
      </c>
    </row>
    <row r="59" spans="2:19" x14ac:dyDescent="0.45">
      <c r="B59">
        <v>53</v>
      </c>
      <c r="C59" s="17">
        <f t="shared" si="2"/>
        <v>7.3945369832649908</v>
      </c>
      <c r="D59" s="17">
        <f t="shared" si="1"/>
        <v>49.296913221766587</v>
      </c>
      <c r="E59" s="19">
        <f>$C59*'Total CH4 prod CO2 Inj'!C57+$D59*'Total CH4 prod CO2 Inj'!T57-'Inj sep cost'!C57-'Inj sep cost'!T57</f>
        <v>918019.87514531286</v>
      </c>
      <c r="F59" s="19">
        <f>$C59*'Total CH4 prod CO2 Inj'!D57+$D59*'Total CH4 prod CO2 Inj'!U57-'Inj sep cost'!D57-'Inj sep cost'!U57</f>
        <v>918019.87514531286</v>
      </c>
      <c r="G59" s="19">
        <f>$C59*'Total CH4 prod CO2 Inj'!E57+$D59*'Total CH4 prod CO2 Inj'!V57-'Inj sep cost'!E57-'Inj sep cost'!V57</f>
        <v>918019.87514531286</v>
      </c>
      <c r="H59" s="19">
        <f>$C59*'Total CH4 prod CO2 Inj'!F57+$D59*'Total CH4 prod CO2 Inj'!W57-'Inj sep cost'!F57-'Inj sep cost'!W57</f>
        <v>918019.87514531286</v>
      </c>
      <c r="I59" s="19">
        <f>$C59*'Total CH4 prod CO2 Inj'!G57+$D59*'Total CH4 prod CO2 Inj'!X57-'Inj sep cost'!G57-'Inj sep cost'!X57</f>
        <v>918019.87514531286</v>
      </c>
      <c r="J59" s="19">
        <f>$C59*'Total CH4 prod CO2 Inj'!H57+$D59*'Total CH4 prod CO2 Inj'!Y57-'Inj sep cost'!H57-'Inj sep cost'!Y57</f>
        <v>918019.87514531286</v>
      </c>
      <c r="K59" s="19">
        <f>$C59*'Total CH4 prod CO2 Inj'!I57+$D59*'Total CH4 prod CO2 Inj'!Z57-'Inj sep cost'!I57-'Inj sep cost'!Z57</f>
        <v>918019.87514531286</v>
      </c>
      <c r="L59" s="19">
        <f>$C59*'Total CH4 prod CO2 Inj'!J57+$D59*'Total CH4 prod CO2 Inj'!AA57-'Inj sep cost'!J57-'Inj sep cost'!AA57</f>
        <v>918019.87514531286</v>
      </c>
      <c r="M59" s="19">
        <f>$C59*'Total CH4 prod CO2 Inj'!K57+$D59*'Total CH4 prod CO2 Inj'!AB57-'Inj sep cost'!K57-'Inj sep cost'!AB57</f>
        <v>918019.87514531286</v>
      </c>
      <c r="N59" s="19">
        <f>$C59*'Total CH4 prod CO2 Inj'!L57+$D59*'Total CH4 prod CO2 Inj'!AC57-'Inj sep cost'!L57-'Inj sep cost'!AC57</f>
        <v>918019.87514531286</v>
      </c>
      <c r="O59" s="19">
        <f>$C59*'Total CH4 prod CO2 Inj'!M57+$D59*'Total CH4 prod CO2 Inj'!AD57-'Inj sep cost'!M57-'Inj sep cost'!AD57</f>
        <v>918019.87514531286</v>
      </c>
      <c r="P59" s="19">
        <f>$C59*'Total CH4 prod CO2 Inj'!N57+$D59*'Total CH4 prod CO2 Inj'!AE57-'Inj sep cost'!N57-'Inj sep cost'!AE57</f>
        <v>-1713710.1248546871</v>
      </c>
      <c r="Q59" s="19">
        <f>$C59*'Total CH4 prod CO2 Inj'!O57+$D59*'Total CH4 prod CO2 Inj'!AF57-'Inj sep cost'!O57-'Inj sep cost'!AF57</f>
        <v>983909.69645625644</v>
      </c>
      <c r="R59" s="19">
        <f>$C59*'Total CH4 prod CO2 Inj'!P57+$D59*'Total CH4 prod CO2 Inj'!AG57-'Inj sep cost'!P57-'Inj sep cost'!AG57</f>
        <v>983909.69645625644</v>
      </c>
      <c r="S59" s="19">
        <f>$C59*'Total CH4 prod CO2 Inj'!Q57+$D59*'Total CH4 prod CO2 Inj'!AH57-'Inj sep cost'!Q57-'Inj sep cost'!AH57</f>
        <v>983909.69645625644</v>
      </c>
    </row>
    <row r="60" spans="2:19" x14ac:dyDescent="0.45">
      <c r="B60">
        <v>54</v>
      </c>
      <c r="C60" s="17">
        <f t="shared" si="2"/>
        <v>7.5239413804721282</v>
      </c>
      <c r="D60" s="17">
        <f t="shared" si="1"/>
        <v>50.159609203147504</v>
      </c>
      <c r="E60" s="19">
        <f>$C60*'Total CH4 prod CO2 Inj'!C58+$D60*'Total CH4 prod CO2 Inj'!T58-'Inj sep cost'!C58-'Inj sep cost'!T58</f>
        <v>904450.67099320074</v>
      </c>
      <c r="F60" s="19">
        <f>$C60*'Total CH4 prod CO2 Inj'!D58+$D60*'Total CH4 prod CO2 Inj'!U58-'Inj sep cost'!D58-'Inj sep cost'!U58</f>
        <v>904450.67099320074</v>
      </c>
      <c r="G60" s="19">
        <f>$C60*'Total CH4 prod CO2 Inj'!E58+$D60*'Total CH4 prod CO2 Inj'!V58-'Inj sep cost'!E58-'Inj sep cost'!V58</f>
        <v>904450.67099320074</v>
      </c>
      <c r="H60" s="19">
        <f>$C60*'Total CH4 prod CO2 Inj'!F58+$D60*'Total CH4 prod CO2 Inj'!W58-'Inj sep cost'!F58-'Inj sep cost'!W58</f>
        <v>904450.67099320074</v>
      </c>
      <c r="I60" s="19">
        <f>$C60*'Total CH4 prod CO2 Inj'!G58+$D60*'Total CH4 prod CO2 Inj'!X58-'Inj sep cost'!G58-'Inj sep cost'!X58</f>
        <v>904450.67099320074</v>
      </c>
      <c r="J60" s="19">
        <f>$C60*'Total CH4 prod CO2 Inj'!H58+$D60*'Total CH4 prod CO2 Inj'!Y58-'Inj sep cost'!H58-'Inj sep cost'!Y58</f>
        <v>904450.67099320074</v>
      </c>
      <c r="K60" s="19">
        <f>$C60*'Total CH4 prod CO2 Inj'!I58+$D60*'Total CH4 prod CO2 Inj'!Z58-'Inj sep cost'!I58-'Inj sep cost'!Z58</f>
        <v>904450.67099320074</v>
      </c>
      <c r="L60" s="19">
        <f>$C60*'Total CH4 prod CO2 Inj'!J58+$D60*'Total CH4 prod CO2 Inj'!AA58-'Inj sep cost'!J58-'Inj sep cost'!AA58</f>
        <v>904450.67099320074</v>
      </c>
      <c r="M60" s="19">
        <f>$C60*'Total CH4 prod CO2 Inj'!K58+$D60*'Total CH4 prod CO2 Inj'!AB58-'Inj sep cost'!K58-'Inj sep cost'!AB58</f>
        <v>904450.67099320074</v>
      </c>
      <c r="N60" s="19">
        <f>$C60*'Total CH4 prod CO2 Inj'!L58+$D60*'Total CH4 prod CO2 Inj'!AC58-'Inj sep cost'!L58-'Inj sep cost'!AC58</f>
        <v>904450.67099320074</v>
      </c>
      <c r="O60" s="19">
        <f>$C60*'Total CH4 prod CO2 Inj'!M58+$D60*'Total CH4 prod CO2 Inj'!AD58-'Inj sep cost'!M58-'Inj sep cost'!AD58</f>
        <v>904450.67099320074</v>
      </c>
      <c r="P60" s="19">
        <f>$C60*'Total CH4 prod CO2 Inj'!N58+$D60*'Total CH4 prod CO2 Inj'!AE58-'Inj sep cost'!N58-'Inj sep cost'!AE58</f>
        <v>904460.67099320074</v>
      </c>
      <c r="Q60" s="19">
        <f>$C60*'Total CH4 prod CO2 Inj'!O58+$D60*'Total CH4 prod CO2 Inj'!AF58-'Inj sep cost'!O58-'Inj sep cost'!AF58</f>
        <v>-1726819.3290067993</v>
      </c>
      <c r="R60" s="19">
        <f>$C60*'Total CH4 prod CO2 Inj'!P58+$D60*'Total CH4 prod CO2 Inj'!AG58-'Inj sep cost'!P58-'Inj sep cost'!AG58</f>
        <v>978180.09493380086</v>
      </c>
      <c r="S60" s="19">
        <f>$C60*'Total CH4 prod CO2 Inj'!Q58+$D60*'Total CH4 prod CO2 Inj'!AH58-'Inj sep cost'!Q58-'Inj sep cost'!AH58</f>
        <v>978180.09493380086</v>
      </c>
    </row>
    <row r="61" spans="2:19" x14ac:dyDescent="0.45">
      <c r="B61">
        <v>55</v>
      </c>
      <c r="C61" s="17">
        <f t="shared" si="2"/>
        <v>7.6556103546303911</v>
      </c>
      <c r="D61" s="17">
        <f t="shared" si="1"/>
        <v>51.037402364202592</v>
      </c>
      <c r="E61" s="19">
        <f>$C61*'Total CH4 prod CO2 Inj'!C59+$D61*'Total CH4 prod CO2 Inj'!T59-'Inj sep cost'!C59-'Inj sep cost'!T59</f>
        <v>896177.12231218256</v>
      </c>
      <c r="F61" s="19">
        <f>$C61*'Total CH4 prod CO2 Inj'!D59+$D61*'Total CH4 prod CO2 Inj'!U59-'Inj sep cost'!D59-'Inj sep cost'!U59</f>
        <v>896177.12231218256</v>
      </c>
      <c r="G61" s="19">
        <f>$C61*'Total CH4 prod CO2 Inj'!E59+$D61*'Total CH4 prod CO2 Inj'!V59-'Inj sep cost'!E59-'Inj sep cost'!V59</f>
        <v>896177.12231218256</v>
      </c>
      <c r="H61" s="19">
        <f>$C61*'Total CH4 prod CO2 Inj'!F59+$D61*'Total CH4 prod CO2 Inj'!W59-'Inj sep cost'!F59-'Inj sep cost'!W59</f>
        <v>896177.12231218256</v>
      </c>
      <c r="I61" s="19">
        <f>$C61*'Total CH4 prod CO2 Inj'!G59+$D61*'Total CH4 prod CO2 Inj'!X59-'Inj sep cost'!G59-'Inj sep cost'!X59</f>
        <v>896177.12231218256</v>
      </c>
      <c r="J61" s="19">
        <f>$C61*'Total CH4 prod CO2 Inj'!H59+$D61*'Total CH4 prod CO2 Inj'!Y59-'Inj sep cost'!H59-'Inj sep cost'!Y59</f>
        <v>896177.12231218256</v>
      </c>
      <c r="K61" s="19">
        <f>$C61*'Total CH4 prod CO2 Inj'!I59+$D61*'Total CH4 prod CO2 Inj'!Z59-'Inj sep cost'!I59-'Inj sep cost'!Z59</f>
        <v>896177.12231218256</v>
      </c>
      <c r="L61" s="19">
        <f>$C61*'Total CH4 prod CO2 Inj'!J59+$D61*'Total CH4 prod CO2 Inj'!AA59-'Inj sep cost'!J59-'Inj sep cost'!AA59</f>
        <v>896177.12231218256</v>
      </c>
      <c r="M61" s="19">
        <f>$C61*'Total CH4 prod CO2 Inj'!K59+$D61*'Total CH4 prod CO2 Inj'!AB59-'Inj sep cost'!K59-'Inj sep cost'!AB59</f>
        <v>896177.12231218256</v>
      </c>
      <c r="N61" s="19">
        <f>$C61*'Total CH4 prod CO2 Inj'!L59+$D61*'Total CH4 prod CO2 Inj'!AC59-'Inj sep cost'!L59-'Inj sep cost'!AC59</f>
        <v>896177.12231218256</v>
      </c>
      <c r="O61" s="19">
        <f>$C61*'Total CH4 prod CO2 Inj'!M59+$D61*'Total CH4 prod CO2 Inj'!AD59-'Inj sep cost'!M59-'Inj sep cost'!AD59</f>
        <v>896177.12231218256</v>
      </c>
      <c r="P61" s="19">
        <f>$C61*'Total CH4 prod CO2 Inj'!N59+$D61*'Total CH4 prod CO2 Inj'!AE59-'Inj sep cost'!N59-'Inj sep cost'!AE59</f>
        <v>896177.12231218256</v>
      </c>
      <c r="Q61" s="19">
        <f>$C61*'Total CH4 prod CO2 Inj'!O59+$D61*'Total CH4 prod CO2 Inj'!AF59-'Inj sep cost'!O59-'Inj sep cost'!AF59</f>
        <v>896187.12231218256</v>
      </c>
      <c r="R61" s="19">
        <f>$C61*'Total CH4 prod CO2 Inj'!P59+$D61*'Total CH4 prod CO2 Inj'!AG59-'Inj sep cost'!P59-'Inj sep cost'!AG59</f>
        <v>-1734692.8776878174</v>
      </c>
      <c r="S61" s="19">
        <f>$C61*'Total CH4 prod CO2 Inj'!Q59+$D61*'Total CH4 prod CO2 Inj'!AH59-'Inj sep cost'!Q59-'Inj sep cost'!AH59</f>
        <v>972285.48186912353</v>
      </c>
    </row>
    <row r="62" spans="2:19" x14ac:dyDescent="0.45">
      <c r="B62">
        <v>56</v>
      </c>
      <c r="C62" s="17">
        <f t="shared" si="2"/>
        <v>7.7895835358364236</v>
      </c>
      <c r="D62" s="17">
        <f t="shared" si="1"/>
        <v>51.93055690557614</v>
      </c>
      <c r="E62" s="19">
        <f>$C62*'Total CH4 prod CO2 Inj'!C60+$D62*'Total CH4 prod CO2 Inj'!T60-'Inj sep cost'!C60-'Inj sep cost'!T60</f>
        <v>891109.94656015793</v>
      </c>
      <c r="F62" s="19">
        <f>$C62*'Total CH4 prod CO2 Inj'!D60+$D62*'Total CH4 prod CO2 Inj'!U60-'Inj sep cost'!D60-'Inj sep cost'!U60</f>
        <v>891109.94656015793</v>
      </c>
      <c r="G62" s="19">
        <f>$C62*'Total CH4 prod CO2 Inj'!E60+$D62*'Total CH4 prod CO2 Inj'!V60-'Inj sep cost'!E60-'Inj sep cost'!V60</f>
        <v>891109.94656015793</v>
      </c>
      <c r="H62" s="19">
        <f>$C62*'Total CH4 prod CO2 Inj'!F60+$D62*'Total CH4 prod CO2 Inj'!W60-'Inj sep cost'!F60-'Inj sep cost'!W60</f>
        <v>891109.94656015793</v>
      </c>
      <c r="I62" s="19">
        <f>$C62*'Total CH4 prod CO2 Inj'!G60+$D62*'Total CH4 prod CO2 Inj'!X60-'Inj sep cost'!G60-'Inj sep cost'!X60</f>
        <v>891109.94656015793</v>
      </c>
      <c r="J62" s="19">
        <f>$C62*'Total CH4 prod CO2 Inj'!H60+$D62*'Total CH4 prod CO2 Inj'!Y60-'Inj sep cost'!H60-'Inj sep cost'!Y60</f>
        <v>891109.94656015793</v>
      </c>
      <c r="K62" s="19">
        <f>$C62*'Total CH4 prod CO2 Inj'!I60+$D62*'Total CH4 prod CO2 Inj'!Z60-'Inj sep cost'!I60-'Inj sep cost'!Z60</f>
        <v>891109.94656015793</v>
      </c>
      <c r="L62" s="19">
        <f>$C62*'Total CH4 prod CO2 Inj'!J60+$D62*'Total CH4 prod CO2 Inj'!AA60-'Inj sep cost'!J60-'Inj sep cost'!AA60</f>
        <v>891109.94656015793</v>
      </c>
      <c r="M62" s="19">
        <f>$C62*'Total CH4 prod CO2 Inj'!K60+$D62*'Total CH4 prod CO2 Inj'!AB60-'Inj sep cost'!K60-'Inj sep cost'!AB60</f>
        <v>891109.94656015793</v>
      </c>
      <c r="N62" s="19">
        <f>$C62*'Total CH4 prod CO2 Inj'!L60+$D62*'Total CH4 prod CO2 Inj'!AC60-'Inj sep cost'!L60-'Inj sep cost'!AC60</f>
        <v>891109.94656015793</v>
      </c>
      <c r="O62" s="19">
        <f>$C62*'Total CH4 prod CO2 Inj'!M60+$D62*'Total CH4 prod CO2 Inj'!AD60-'Inj sep cost'!M60-'Inj sep cost'!AD60</f>
        <v>891109.94656015793</v>
      </c>
      <c r="P62" s="19">
        <f>$C62*'Total CH4 prod CO2 Inj'!N60+$D62*'Total CH4 prod CO2 Inj'!AE60-'Inj sep cost'!N60-'Inj sep cost'!AE60</f>
        <v>891109.94656015793</v>
      </c>
      <c r="Q62" s="19">
        <f>$C62*'Total CH4 prod CO2 Inj'!O60+$D62*'Total CH4 prod CO2 Inj'!AF60-'Inj sep cost'!O60-'Inj sep cost'!AF60</f>
        <v>891109.94656015793</v>
      </c>
      <c r="R62" s="19">
        <f>$C62*'Total CH4 prod CO2 Inj'!P60+$D62*'Total CH4 prod CO2 Inj'!AG60-'Inj sep cost'!P60-'Inj sep cost'!AG60</f>
        <v>891119.94656015793</v>
      </c>
      <c r="S62" s="19">
        <f>$C62*'Total CH4 prod CO2 Inj'!Q60+$D62*'Total CH4 prod CO2 Inj'!AH60-'Inj sep cost'!Q60-'Inj sep cost'!AH60</f>
        <v>-1739440.0534398421</v>
      </c>
    </row>
    <row r="63" spans="2:19" x14ac:dyDescent="0.45">
      <c r="B63">
        <v>57</v>
      </c>
      <c r="C63" s="17">
        <f t="shared" si="2"/>
        <v>7.9259012477135613</v>
      </c>
      <c r="D63" s="17">
        <f t="shared" si="1"/>
        <v>52.839341651423723</v>
      </c>
      <c r="E63" s="19">
        <f>$C63*'Total CH4 prod CO2 Inj'!C61+$D63*'Total CH4 prod CO2 Inj'!T61-'Inj sep cost'!C61-'Inj sep cost'!T61</f>
        <v>887998.30991286715</v>
      </c>
      <c r="F63" s="19">
        <f>$C63*'Total CH4 prod CO2 Inj'!D61+$D63*'Total CH4 prod CO2 Inj'!U61-'Inj sep cost'!D61-'Inj sep cost'!U61</f>
        <v>887998.30991286715</v>
      </c>
      <c r="G63" s="19">
        <f>$C63*'Total CH4 prod CO2 Inj'!E61+$D63*'Total CH4 prod CO2 Inj'!V61-'Inj sep cost'!E61-'Inj sep cost'!V61</f>
        <v>887998.30991286715</v>
      </c>
      <c r="H63" s="19">
        <f>$C63*'Total CH4 prod CO2 Inj'!F61+$D63*'Total CH4 prod CO2 Inj'!W61-'Inj sep cost'!F61-'Inj sep cost'!W61</f>
        <v>887998.30991286715</v>
      </c>
      <c r="I63" s="19">
        <f>$C63*'Total CH4 prod CO2 Inj'!G61+$D63*'Total CH4 prod CO2 Inj'!X61-'Inj sep cost'!G61-'Inj sep cost'!X61</f>
        <v>887998.30991286715</v>
      </c>
      <c r="J63" s="19">
        <f>$C63*'Total CH4 prod CO2 Inj'!H61+$D63*'Total CH4 prod CO2 Inj'!Y61-'Inj sep cost'!H61-'Inj sep cost'!Y61</f>
        <v>887998.30991286715</v>
      </c>
      <c r="K63" s="19">
        <f>$C63*'Total CH4 prod CO2 Inj'!I61+$D63*'Total CH4 prod CO2 Inj'!Z61-'Inj sep cost'!I61-'Inj sep cost'!Z61</f>
        <v>887998.30991286715</v>
      </c>
      <c r="L63" s="19">
        <f>$C63*'Total CH4 prod CO2 Inj'!J61+$D63*'Total CH4 prod CO2 Inj'!AA61-'Inj sep cost'!J61-'Inj sep cost'!AA61</f>
        <v>887998.30991286715</v>
      </c>
      <c r="M63" s="19">
        <f>$C63*'Total CH4 prod CO2 Inj'!K61+$D63*'Total CH4 prod CO2 Inj'!AB61-'Inj sep cost'!K61-'Inj sep cost'!AB61</f>
        <v>887998.30991286715</v>
      </c>
      <c r="N63" s="19">
        <f>$C63*'Total CH4 prod CO2 Inj'!L61+$D63*'Total CH4 prod CO2 Inj'!AC61-'Inj sep cost'!L61-'Inj sep cost'!AC61</f>
        <v>887998.30991286715</v>
      </c>
      <c r="O63" s="19">
        <f>$C63*'Total CH4 prod CO2 Inj'!M61+$D63*'Total CH4 prod CO2 Inj'!AD61-'Inj sep cost'!M61-'Inj sep cost'!AD61</f>
        <v>887998.30991286715</v>
      </c>
      <c r="P63" s="19">
        <f>$C63*'Total CH4 prod CO2 Inj'!N61+$D63*'Total CH4 prod CO2 Inj'!AE61-'Inj sep cost'!N61-'Inj sep cost'!AE61</f>
        <v>887998.30991286715</v>
      </c>
      <c r="Q63" s="19">
        <f>$C63*'Total CH4 prod CO2 Inj'!O61+$D63*'Total CH4 prod CO2 Inj'!AF61-'Inj sep cost'!O61-'Inj sep cost'!AF61</f>
        <v>887998.30991286715</v>
      </c>
      <c r="R63" s="19">
        <f>$C63*'Total CH4 prod CO2 Inj'!P61+$D63*'Total CH4 prod CO2 Inj'!AG61-'Inj sep cost'!P61-'Inj sep cost'!AG61</f>
        <v>887998.30991286715</v>
      </c>
      <c r="S63" s="19">
        <f>$C63*'Total CH4 prod CO2 Inj'!Q61+$D63*'Total CH4 prod CO2 Inj'!AH61-'Inj sep cost'!Q61-'Inj sep cost'!AH61</f>
        <v>887998.30991286715</v>
      </c>
    </row>
    <row r="64" spans="2:19" x14ac:dyDescent="0.45">
      <c r="B64">
        <v>58</v>
      </c>
      <c r="C64" s="17">
        <f t="shared" si="2"/>
        <v>8.0646045195485492</v>
      </c>
      <c r="D64" s="17">
        <f t="shared" si="1"/>
        <v>53.76403013032364</v>
      </c>
      <c r="E64" s="19">
        <f>$C64*'Total CH4 prod CO2 Inj'!C62+$D64*'Total CH4 prod CO2 Inj'!T62-'Inj sep cost'!C62-'Inj sep cost'!T62</f>
        <v>894076.17269652011</v>
      </c>
      <c r="F64" s="19">
        <f>$C64*'Total CH4 prod CO2 Inj'!D62+$D64*'Total CH4 prod CO2 Inj'!U62-'Inj sep cost'!D62-'Inj sep cost'!U62</f>
        <v>894076.17269652011</v>
      </c>
      <c r="G64" s="19">
        <f>$C64*'Total CH4 prod CO2 Inj'!E62+$D64*'Total CH4 prod CO2 Inj'!V62-'Inj sep cost'!E62-'Inj sep cost'!V62</f>
        <v>894076.17269652011</v>
      </c>
      <c r="H64" s="19">
        <f>$C64*'Total CH4 prod CO2 Inj'!F62+$D64*'Total CH4 prod CO2 Inj'!W62-'Inj sep cost'!F62-'Inj sep cost'!W62</f>
        <v>894076.17269652011</v>
      </c>
      <c r="I64" s="19">
        <f>$C64*'Total CH4 prod CO2 Inj'!G62+$D64*'Total CH4 prod CO2 Inj'!X62-'Inj sep cost'!G62-'Inj sep cost'!X62</f>
        <v>894076.17269652011</v>
      </c>
      <c r="J64" s="19">
        <f>$C64*'Total CH4 prod CO2 Inj'!H62+$D64*'Total CH4 prod CO2 Inj'!Y62-'Inj sep cost'!H62-'Inj sep cost'!Y62</f>
        <v>894076.17269652011</v>
      </c>
      <c r="K64" s="19">
        <f>$C64*'Total CH4 prod CO2 Inj'!I62+$D64*'Total CH4 prod CO2 Inj'!Z62-'Inj sep cost'!I62-'Inj sep cost'!Z62</f>
        <v>894076.17269652011</v>
      </c>
      <c r="L64" s="19">
        <f>$C64*'Total CH4 prod CO2 Inj'!J62+$D64*'Total CH4 prod CO2 Inj'!AA62-'Inj sep cost'!J62-'Inj sep cost'!AA62</f>
        <v>894076.17269652011</v>
      </c>
      <c r="M64" s="19">
        <f>$C64*'Total CH4 prod CO2 Inj'!K62+$D64*'Total CH4 prod CO2 Inj'!AB62-'Inj sep cost'!K62-'Inj sep cost'!AB62</f>
        <v>894076.17269652011</v>
      </c>
      <c r="N64" s="19">
        <f>$C64*'Total CH4 prod CO2 Inj'!L62+$D64*'Total CH4 prod CO2 Inj'!AC62-'Inj sep cost'!L62-'Inj sep cost'!AC62</f>
        <v>894076.17269652011</v>
      </c>
      <c r="O64" s="19">
        <f>$C64*'Total CH4 prod CO2 Inj'!M62+$D64*'Total CH4 prod CO2 Inj'!AD62-'Inj sep cost'!M62-'Inj sep cost'!AD62</f>
        <v>894076.17269652011</v>
      </c>
      <c r="P64" s="19">
        <f>$C64*'Total CH4 prod CO2 Inj'!N62+$D64*'Total CH4 prod CO2 Inj'!AE62-'Inj sep cost'!N62-'Inj sep cost'!AE62</f>
        <v>894076.17269652011</v>
      </c>
      <c r="Q64" s="19">
        <f>$C64*'Total CH4 prod CO2 Inj'!O62+$D64*'Total CH4 prod CO2 Inj'!AF62-'Inj sep cost'!O62-'Inj sep cost'!AF62</f>
        <v>894076.17269652011</v>
      </c>
      <c r="R64" s="19">
        <f>$C64*'Total CH4 prod CO2 Inj'!P62+$D64*'Total CH4 prod CO2 Inj'!AG62-'Inj sep cost'!P62-'Inj sep cost'!AG62</f>
        <v>894076.17269652011</v>
      </c>
      <c r="S64" s="19">
        <f>$C64*'Total CH4 prod CO2 Inj'!Q62+$D64*'Total CH4 prod CO2 Inj'!AH62-'Inj sep cost'!Q62-'Inj sep cost'!AH62</f>
        <v>894076.17269652011</v>
      </c>
    </row>
    <row r="65" spans="2:19" x14ac:dyDescent="0.45">
      <c r="B65">
        <v>59</v>
      </c>
      <c r="C65" s="17">
        <f t="shared" si="2"/>
        <v>8.2057350986406501</v>
      </c>
      <c r="D65" s="17">
        <f t="shared" si="1"/>
        <v>54.704900657604306</v>
      </c>
      <c r="E65" s="19">
        <f>$C65*'Total CH4 prod CO2 Inj'!C63+$D65*'Total CH4 prod CO2 Inj'!T63-'Inj sep cost'!C63-'Inj sep cost'!T63</f>
        <v>893843.36204918614</v>
      </c>
      <c r="F65" s="19">
        <f>$C65*'Total CH4 prod CO2 Inj'!D63+$D65*'Total CH4 prod CO2 Inj'!U63-'Inj sep cost'!D63-'Inj sep cost'!U63</f>
        <v>893843.36204918614</v>
      </c>
      <c r="G65" s="19">
        <f>$C65*'Total CH4 prod CO2 Inj'!E63+$D65*'Total CH4 prod CO2 Inj'!V63-'Inj sep cost'!E63-'Inj sep cost'!V63</f>
        <v>893843.36204918614</v>
      </c>
      <c r="H65" s="19">
        <f>$C65*'Total CH4 prod CO2 Inj'!F63+$D65*'Total CH4 prod CO2 Inj'!W63-'Inj sep cost'!F63-'Inj sep cost'!W63</f>
        <v>893843.36204918614</v>
      </c>
      <c r="I65" s="19">
        <f>$C65*'Total CH4 prod CO2 Inj'!G63+$D65*'Total CH4 prod CO2 Inj'!X63-'Inj sep cost'!G63-'Inj sep cost'!X63</f>
        <v>893843.36204918614</v>
      </c>
      <c r="J65" s="19">
        <f>$C65*'Total CH4 prod CO2 Inj'!H63+$D65*'Total CH4 prod CO2 Inj'!Y63-'Inj sep cost'!H63-'Inj sep cost'!Y63</f>
        <v>893843.36204918614</v>
      </c>
      <c r="K65" s="19">
        <f>$C65*'Total CH4 prod CO2 Inj'!I63+$D65*'Total CH4 prod CO2 Inj'!Z63-'Inj sep cost'!I63-'Inj sep cost'!Z63</f>
        <v>893843.36204918614</v>
      </c>
      <c r="L65" s="19">
        <f>$C65*'Total CH4 prod CO2 Inj'!J63+$D65*'Total CH4 prod CO2 Inj'!AA63-'Inj sep cost'!J63-'Inj sep cost'!AA63</f>
        <v>893843.36204918614</v>
      </c>
      <c r="M65" s="19">
        <f>$C65*'Total CH4 prod CO2 Inj'!K63+$D65*'Total CH4 prod CO2 Inj'!AB63-'Inj sep cost'!K63-'Inj sep cost'!AB63</f>
        <v>893843.36204918614</v>
      </c>
      <c r="N65" s="19">
        <f>$C65*'Total CH4 prod CO2 Inj'!L63+$D65*'Total CH4 prod CO2 Inj'!AC63-'Inj sep cost'!L63-'Inj sep cost'!AC63</f>
        <v>893843.36204918614</v>
      </c>
      <c r="O65" s="19">
        <f>$C65*'Total CH4 prod CO2 Inj'!M63+$D65*'Total CH4 prod CO2 Inj'!AD63-'Inj sep cost'!M63-'Inj sep cost'!AD63</f>
        <v>893843.36204918614</v>
      </c>
      <c r="P65" s="19">
        <f>$C65*'Total CH4 prod CO2 Inj'!N63+$D65*'Total CH4 prod CO2 Inj'!AE63-'Inj sep cost'!N63-'Inj sep cost'!AE63</f>
        <v>893843.36204918614</v>
      </c>
      <c r="Q65" s="19">
        <f>$C65*'Total CH4 prod CO2 Inj'!O63+$D65*'Total CH4 prod CO2 Inj'!AF63-'Inj sep cost'!O63-'Inj sep cost'!AF63</f>
        <v>893843.36204918614</v>
      </c>
      <c r="R65" s="19">
        <f>$C65*'Total CH4 prod CO2 Inj'!P63+$D65*'Total CH4 prod CO2 Inj'!AG63-'Inj sep cost'!P63-'Inj sep cost'!AG63</f>
        <v>893843.36204918614</v>
      </c>
      <c r="S65" s="19">
        <f>$C65*'Total CH4 prod CO2 Inj'!Q63+$D65*'Total CH4 prod CO2 Inj'!AH63-'Inj sep cost'!Q63-'Inj sep cost'!AH63</f>
        <v>893843.36204918614</v>
      </c>
    </row>
    <row r="66" spans="2:19" x14ac:dyDescent="0.45">
      <c r="B66">
        <v>60</v>
      </c>
      <c r="C66" s="17">
        <f t="shared" si="2"/>
        <v>8.3493354628668612</v>
      </c>
      <c r="D66" s="17">
        <f t="shared" si="1"/>
        <v>55.662236419112382</v>
      </c>
      <c r="E66" s="19">
        <f>$C66*'Total CH4 prod CO2 Inj'!C64+$D66*'Total CH4 prod CO2 Inj'!T64-'Inj sep cost'!C64-'Inj sep cost'!T64</f>
        <v>894255.8321155142</v>
      </c>
      <c r="F66" s="19">
        <f>$C66*'Total CH4 prod CO2 Inj'!D64+$D66*'Total CH4 prod CO2 Inj'!U64-'Inj sep cost'!D64-'Inj sep cost'!U64</f>
        <v>894255.8321155142</v>
      </c>
      <c r="G66" s="19">
        <f>$C66*'Total CH4 prod CO2 Inj'!E64+$D66*'Total CH4 prod CO2 Inj'!V64-'Inj sep cost'!E64-'Inj sep cost'!V64</f>
        <v>894255.8321155142</v>
      </c>
      <c r="H66" s="19">
        <f>$C66*'Total CH4 prod CO2 Inj'!F64+$D66*'Total CH4 prod CO2 Inj'!W64-'Inj sep cost'!F64-'Inj sep cost'!W64</f>
        <v>894255.8321155142</v>
      </c>
      <c r="I66" s="19">
        <f>$C66*'Total CH4 prod CO2 Inj'!G64+$D66*'Total CH4 prod CO2 Inj'!X64-'Inj sep cost'!G64-'Inj sep cost'!X64</f>
        <v>894255.8321155142</v>
      </c>
      <c r="J66" s="19">
        <f>$C66*'Total CH4 prod CO2 Inj'!H64+$D66*'Total CH4 prod CO2 Inj'!Y64-'Inj sep cost'!H64-'Inj sep cost'!Y64</f>
        <v>894255.8321155142</v>
      </c>
      <c r="K66" s="19">
        <f>$C66*'Total CH4 prod CO2 Inj'!I64+$D66*'Total CH4 prod CO2 Inj'!Z64-'Inj sep cost'!I64-'Inj sep cost'!Z64</f>
        <v>894255.8321155142</v>
      </c>
      <c r="L66" s="19">
        <f>$C66*'Total CH4 prod CO2 Inj'!J64+$D66*'Total CH4 prod CO2 Inj'!AA64-'Inj sep cost'!J64-'Inj sep cost'!AA64</f>
        <v>894255.8321155142</v>
      </c>
      <c r="M66" s="19">
        <f>$C66*'Total CH4 prod CO2 Inj'!K64+$D66*'Total CH4 prod CO2 Inj'!AB64-'Inj sep cost'!K64-'Inj sep cost'!AB64</f>
        <v>894255.8321155142</v>
      </c>
      <c r="N66" s="19">
        <f>$C66*'Total CH4 prod CO2 Inj'!L64+$D66*'Total CH4 prod CO2 Inj'!AC64-'Inj sep cost'!L64-'Inj sep cost'!AC64</f>
        <v>894255.8321155142</v>
      </c>
      <c r="O66" s="19">
        <f>$C66*'Total CH4 prod CO2 Inj'!M64+$D66*'Total CH4 prod CO2 Inj'!AD64-'Inj sep cost'!M64-'Inj sep cost'!AD64</f>
        <v>894255.8321155142</v>
      </c>
      <c r="P66" s="19">
        <f>$C66*'Total CH4 prod CO2 Inj'!N64+$D66*'Total CH4 prod CO2 Inj'!AE64-'Inj sep cost'!N64-'Inj sep cost'!AE64</f>
        <v>894255.8321155142</v>
      </c>
      <c r="Q66" s="19">
        <f>$C66*'Total CH4 prod CO2 Inj'!O64+$D66*'Total CH4 prod CO2 Inj'!AF64-'Inj sep cost'!O64-'Inj sep cost'!AF64</f>
        <v>894255.8321155142</v>
      </c>
      <c r="R66" s="19">
        <f>$C66*'Total CH4 prod CO2 Inj'!P64+$D66*'Total CH4 prod CO2 Inj'!AG64-'Inj sep cost'!P64-'Inj sep cost'!AG64</f>
        <v>894255.8321155142</v>
      </c>
      <c r="S66" s="19">
        <f>$C66*'Total CH4 prod CO2 Inj'!Q64+$D66*'Total CH4 prod CO2 Inj'!AH64-'Inj sep cost'!Q64-'Inj sep cost'!AH64</f>
        <v>894255.8321155142</v>
      </c>
    </row>
    <row r="67" spans="2:19" x14ac:dyDescent="0.45">
      <c r="B67">
        <v>61</v>
      </c>
      <c r="C67" s="17">
        <f t="shared" si="2"/>
        <v>8.4954488334670319</v>
      </c>
      <c r="D67" s="17">
        <f t="shared" si="1"/>
        <v>56.636325556446856</v>
      </c>
      <c r="E67" s="19">
        <f>$C67*'Total CH4 prod CO2 Inj'!C65+$D67*'Total CH4 prod CO2 Inj'!T65-'Inj sep cost'!C65-'Inj sep cost'!T65</f>
        <v>895137.94651601091</v>
      </c>
      <c r="F67" s="19">
        <f>$C67*'Total CH4 prod CO2 Inj'!D65+$D67*'Total CH4 prod CO2 Inj'!U65-'Inj sep cost'!D65-'Inj sep cost'!U65</f>
        <v>895137.94651601091</v>
      </c>
      <c r="G67" s="19">
        <f>$C67*'Total CH4 prod CO2 Inj'!E65+$D67*'Total CH4 prod CO2 Inj'!V65-'Inj sep cost'!E65-'Inj sep cost'!V65</f>
        <v>895137.94651601091</v>
      </c>
      <c r="H67" s="19">
        <f>$C67*'Total CH4 prod CO2 Inj'!F65+$D67*'Total CH4 prod CO2 Inj'!W65-'Inj sep cost'!F65-'Inj sep cost'!W65</f>
        <v>895137.94651601091</v>
      </c>
      <c r="I67" s="19">
        <f>$C67*'Total CH4 prod CO2 Inj'!G65+$D67*'Total CH4 prod CO2 Inj'!X65-'Inj sep cost'!G65-'Inj sep cost'!X65</f>
        <v>895137.94651601091</v>
      </c>
      <c r="J67" s="19">
        <f>$C67*'Total CH4 prod CO2 Inj'!H65+$D67*'Total CH4 prod CO2 Inj'!Y65-'Inj sep cost'!H65-'Inj sep cost'!Y65</f>
        <v>895137.94651601091</v>
      </c>
      <c r="K67" s="19">
        <f>$C67*'Total CH4 prod CO2 Inj'!I65+$D67*'Total CH4 prod CO2 Inj'!Z65-'Inj sep cost'!I65-'Inj sep cost'!Z65</f>
        <v>895137.94651601091</v>
      </c>
      <c r="L67" s="19">
        <f>$C67*'Total CH4 prod CO2 Inj'!J65+$D67*'Total CH4 prod CO2 Inj'!AA65-'Inj sep cost'!J65-'Inj sep cost'!AA65</f>
        <v>895137.94651601091</v>
      </c>
      <c r="M67" s="19">
        <f>$C67*'Total CH4 prod CO2 Inj'!K65+$D67*'Total CH4 prod CO2 Inj'!AB65-'Inj sep cost'!K65-'Inj sep cost'!AB65</f>
        <v>895137.94651601091</v>
      </c>
      <c r="N67" s="19">
        <f>$C67*'Total CH4 prod CO2 Inj'!L65+$D67*'Total CH4 prod CO2 Inj'!AC65-'Inj sep cost'!L65-'Inj sep cost'!AC65</f>
        <v>895137.94651601091</v>
      </c>
      <c r="O67" s="19">
        <f>$C67*'Total CH4 prod CO2 Inj'!M65+$D67*'Total CH4 prod CO2 Inj'!AD65-'Inj sep cost'!M65-'Inj sep cost'!AD65</f>
        <v>895137.94651601091</v>
      </c>
      <c r="P67" s="19">
        <f>$C67*'Total CH4 prod CO2 Inj'!N65+$D67*'Total CH4 prod CO2 Inj'!AE65-'Inj sep cost'!N65-'Inj sep cost'!AE65</f>
        <v>895137.94651601091</v>
      </c>
      <c r="Q67" s="19">
        <f>$C67*'Total CH4 prod CO2 Inj'!O65+$D67*'Total CH4 prod CO2 Inj'!AF65-'Inj sep cost'!O65-'Inj sep cost'!AF65</f>
        <v>895137.94651601091</v>
      </c>
      <c r="R67" s="19">
        <f>$C67*'Total CH4 prod CO2 Inj'!P65+$D67*'Total CH4 prod CO2 Inj'!AG65-'Inj sep cost'!P65-'Inj sep cost'!AG65</f>
        <v>895137.94651601091</v>
      </c>
      <c r="S67" s="19">
        <f>$C67*'Total CH4 prod CO2 Inj'!Q65+$D67*'Total CH4 prod CO2 Inj'!AH65-'Inj sep cost'!Q65-'Inj sep cost'!AH65</f>
        <v>895137.94651601091</v>
      </c>
    </row>
    <row r="68" spans="2:19" x14ac:dyDescent="0.45">
      <c r="B68">
        <v>62</v>
      </c>
      <c r="C68" s="17">
        <f t="shared" si="2"/>
        <v>8.6441191880527057</v>
      </c>
      <c r="D68" s="17">
        <f t="shared" si="1"/>
        <v>57.627461253684679</v>
      </c>
      <c r="E68" s="19">
        <f>$C68*'Total CH4 prod CO2 Inj'!C66+$D68*'Total CH4 prod CO2 Inj'!T66-'Inj sep cost'!C66-'Inj sep cost'!T66</f>
        <v>896358.76017113496</v>
      </c>
      <c r="F68" s="19">
        <f>$C68*'Total CH4 prod CO2 Inj'!D66+$D68*'Total CH4 prod CO2 Inj'!U66-'Inj sep cost'!D66-'Inj sep cost'!U66</f>
        <v>896358.76017113496</v>
      </c>
      <c r="G68" s="19">
        <f>$C68*'Total CH4 prod CO2 Inj'!E66+$D68*'Total CH4 prod CO2 Inj'!V66-'Inj sep cost'!E66-'Inj sep cost'!V66</f>
        <v>896358.76017113496</v>
      </c>
      <c r="H68" s="19">
        <f>$C68*'Total CH4 prod CO2 Inj'!F66+$D68*'Total CH4 prod CO2 Inj'!W66-'Inj sep cost'!F66-'Inj sep cost'!W66</f>
        <v>896358.76017113496</v>
      </c>
      <c r="I68" s="19">
        <f>$C68*'Total CH4 prod CO2 Inj'!G66+$D68*'Total CH4 prod CO2 Inj'!X66-'Inj sep cost'!G66-'Inj sep cost'!X66</f>
        <v>896358.76017113496</v>
      </c>
      <c r="J68" s="19">
        <f>$C68*'Total CH4 prod CO2 Inj'!H66+$D68*'Total CH4 prod CO2 Inj'!Y66-'Inj sep cost'!H66-'Inj sep cost'!Y66</f>
        <v>896358.76017113496</v>
      </c>
      <c r="K68" s="19">
        <f>$C68*'Total CH4 prod CO2 Inj'!I66+$D68*'Total CH4 prod CO2 Inj'!Z66-'Inj sep cost'!I66-'Inj sep cost'!Z66</f>
        <v>896358.76017113496</v>
      </c>
      <c r="L68" s="19">
        <f>$C68*'Total CH4 prod CO2 Inj'!J66+$D68*'Total CH4 prod CO2 Inj'!AA66-'Inj sep cost'!J66-'Inj sep cost'!AA66</f>
        <v>896358.76017113496</v>
      </c>
      <c r="M68" s="19">
        <f>$C68*'Total CH4 prod CO2 Inj'!K66+$D68*'Total CH4 prod CO2 Inj'!AB66-'Inj sep cost'!K66-'Inj sep cost'!AB66</f>
        <v>896358.76017113496</v>
      </c>
      <c r="N68" s="19">
        <f>$C68*'Total CH4 prod CO2 Inj'!L66+$D68*'Total CH4 prod CO2 Inj'!AC66-'Inj sep cost'!L66-'Inj sep cost'!AC66</f>
        <v>896358.76017113496</v>
      </c>
      <c r="O68" s="19">
        <f>$C68*'Total CH4 prod CO2 Inj'!M66+$D68*'Total CH4 prod CO2 Inj'!AD66-'Inj sep cost'!M66-'Inj sep cost'!AD66</f>
        <v>896358.76017113496</v>
      </c>
      <c r="P68" s="19">
        <f>$C68*'Total CH4 prod CO2 Inj'!N66+$D68*'Total CH4 prod CO2 Inj'!AE66-'Inj sep cost'!N66-'Inj sep cost'!AE66</f>
        <v>896358.76017113496</v>
      </c>
      <c r="Q68" s="19">
        <f>$C68*'Total CH4 prod CO2 Inj'!O66+$D68*'Total CH4 prod CO2 Inj'!AF66-'Inj sep cost'!O66-'Inj sep cost'!AF66</f>
        <v>896358.76017113496</v>
      </c>
      <c r="R68" s="19">
        <f>$C68*'Total CH4 prod CO2 Inj'!P66+$D68*'Total CH4 prod CO2 Inj'!AG66-'Inj sep cost'!P66-'Inj sep cost'!AG66</f>
        <v>896358.76017113496</v>
      </c>
      <c r="S68" s="19">
        <f>$C68*'Total CH4 prod CO2 Inj'!Q66+$D68*'Total CH4 prod CO2 Inj'!AH66-'Inj sep cost'!Q66-'Inj sep cost'!AH66</f>
        <v>896358.76017113496</v>
      </c>
    </row>
    <row r="69" spans="2:19" x14ac:dyDescent="0.45">
      <c r="B69">
        <v>63</v>
      </c>
      <c r="C69" s="17">
        <f t="shared" si="2"/>
        <v>8.7953912738436291</v>
      </c>
      <c r="D69" s="17">
        <f t="shared" si="1"/>
        <v>58.635941825624165</v>
      </c>
      <c r="E69" s="19">
        <f>$C69*'Total CH4 prod CO2 Inj'!C67+$D69*'Total CH4 prod CO2 Inj'!T67-'Inj sep cost'!C67-'Inj sep cost'!T67</f>
        <v>909879.8521573951</v>
      </c>
      <c r="F69" s="19">
        <f>$C69*'Total CH4 prod CO2 Inj'!D67+$D69*'Total CH4 prod CO2 Inj'!U67-'Inj sep cost'!D67-'Inj sep cost'!U67</f>
        <v>909879.8521573951</v>
      </c>
      <c r="G69" s="19">
        <f>$C69*'Total CH4 prod CO2 Inj'!E67+$D69*'Total CH4 prod CO2 Inj'!V67-'Inj sep cost'!E67-'Inj sep cost'!V67</f>
        <v>909879.8521573951</v>
      </c>
      <c r="H69" s="19">
        <f>$C69*'Total CH4 prod CO2 Inj'!F67+$D69*'Total CH4 prod CO2 Inj'!W67-'Inj sep cost'!F67-'Inj sep cost'!W67</f>
        <v>909879.8521573951</v>
      </c>
      <c r="I69" s="19">
        <f>$C69*'Total CH4 prod CO2 Inj'!G67+$D69*'Total CH4 prod CO2 Inj'!X67-'Inj sep cost'!G67-'Inj sep cost'!X67</f>
        <v>909879.8521573951</v>
      </c>
      <c r="J69" s="19">
        <f>$C69*'Total CH4 prod CO2 Inj'!H67+$D69*'Total CH4 prod CO2 Inj'!Y67-'Inj sep cost'!H67-'Inj sep cost'!Y67</f>
        <v>909879.8521573951</v>
      </c>
      <c r="K69" s="19">
        <f>$C69*'Total CH4 prod CO2 Inj'!I67+$D69*'Total CH4 prod CO2 Inj'!Z67-'Inj sep cost'!I67-'Inj sep cost'!Z67</f>
        <v>909879.8521573951</v>
      </c>
      <c r="L69" s="19">
        <f>$C69*'Total CH4 prod CO2 Inj'!J67+$D69*'Total CH4 prod CO2 Inj'!AA67-'Inj sep cost'!J67-'Inj sep cost'!AA67</f>
        <v>909879.8521573951</v>
      </c>
      <c r="M69" s="19">
        <f>$C69*'Total CH4 prod CO2 Inj'!K67+$D69*'Total CH4 prod CO2 Inj'!AB67-'Inj sep cost'!K67-'Inj sep cost'!AB67</f>
        <v>909879.8521573951</v>
      </c>
      <c r="N69" s="19">
        <f>$C69*'Total CH4 prod CO2 Inj'!L67+$D69*'Total CH4 prod CO2 Inj'!AC67-'Inj sep cost'!L67-'Inj sep cost'!AC67</f>
        <v>909879.8521573951</v>
      </c>
      <c r="O69" s="19">
        <f>$C69*'Total CH4 prod CO2 Inj'!M67+$D69*'Total CH4 prod CO2 Inj'!AD67-'Inj sep cost'!M67-'Inj sep cost'!AD67</f>
        <v>909879.8521573951</v>
      </c>
      <c r="P69" s="19">
        <f>$C69*'Total CH4 prod CO2 Inj'!N67+$D69*'Total CH4 prod CO2 Inj'!AE67-'Inj sep cost'!N67-'Inj sep cost'!AE67</f>
        <v>909879.8521573951</v>
      </c>
      <c r="Q69" s="19">
        <f>$C69*'Total CH4 prod CO2 Inj'!O67+$D69*'Total CH4 prod CO2 Inj'!AF67-'Inj sep cost'!O67-'Inj sep cost'!AF67</f>
        <v>909879.8521573951</v>
      </c>
      <c r="R69" s="19">
        <f>$C69*'Total CH4 prod CO2 Inj'!P67+$D69*'Total CH4 prod CO2 Inj'!AG67-'Inj sep cost'!P67-'Inj sep cost'!AG67</f>
        <v>909879.8521573951</v>
      </c>
      <c r="S69" s="19">
        <f>$C69*'Total CH4 prod CO2 Inj'!Q67+$D69*'Total CH4 prod CO2 Inj'!AH67-'Inj sep cost'!Q67-'Inj sep cost'!AH67</f>
        <v>909879.8521573951</v>
      </c>
    </row>
    <row r="70" spans="2:19" x14ac:dyDescent="0.45">
      <c r="B70">
        <v>64</v>
      </c>
      <c r="C70" s="17">
        <f t="shared" si="2"/>
        <v>8.9493106211358935</v>
      </c>
      <c r="D70" s="17">
        <f t="shared" si="1"/>
        <v>59.66207080757259</v>
      </c>
      <c r="E70" s="19">
        <f>$C70*'Total CH4 prod CO2 Inj'!C68+$D70*'Total CH4 prod CO2 Inj'!T68-'Inj sep cost'!C68-'Inj sep cost'!T68</f>
        <v>912706.85224080365</v>
      </c>
      <c r="F70" s="19">
        <f>$C70*'Total CH4 prod CO2 Inj'!D68+$D70*'Total CH4 prod CO2 Inj'!U68-'Inj sep cost'!D68-'Inj sep cost'!U68</f>
        <v>912706.85224080365</v>
      </c>
      <c r="G70" s="19">
        <f>$C70*'Total CH4 prod CO2 Inj'!E68+$D70*'Total CH4 prod CO2 Inj'!V68-'Inj sep cost'!E68-'Inj sep cost'!V68</f>
        <v>912706.85224080365</v>
      </c>
      <c r="H70" s="19">
        <f>$C70*'Total CH4 prod CO2 Inj'!F68+$D70*'Total CH4 prod CO2 Inj'!W68-'Inj sep cost'!F68-'Inj sep cost'!W68</f>
        <v>912706.85224080365</v>
      </c>
      <c r="I70" s="19">
        <f>$C70*'Total CH4 prod CO2 Inj'!G68+$D70*'Total CH4 prod CO2 Inj'!X68-'Inj sep cost'!G68-'Inj sep cost'!X68</f>
        <v>912706.85224080365</v>
      </c>
      <c r="J70" s="19">
        <f>$C70*'Total CH4 prod CO2 Inj'!H68+$D70*'Total CH4 prod CO2 Inj'!Y68-'Inj sep cost'!H68-'Inj sep cost'!Y68</f>
        <v>912706.85224080365</v>
      </c>
      <c r="K70" s="19">
        <f>$C70*'Total CH4 prod CO2 Inj'!I68+$D70*'Total CH4 prod CO2 Inj'!Z68-'Inj sep cost'!I68-'Inj sep cost'!Z68</f>
        <v>912706.85224080365</v>
      </c>
      <c r="L70" s="19">
        <f>$C70*'Total CH4 prod CO2 Inj'!J68+$D70*'Total CH4 prod CO2 Inj'!AA68-'Inj sep cost'!J68-'Inj sep cost'!AA68</f>
        <v>912706.85224080365</v>
      </c>
      <c r="M70" s="19">
        <f>$C70*'Total CH4 prod CO2 Inj'!K68+$D70*'Total CH4 prod CO2 Inj'!AB68-'Inj sep cost'!K68-'Inj sep cost'!AB68</f>
        <v>912706.85224080365</v>
      </c>
      <c r="N70" s="19">
        <f>$C70*'Total CH4 prod CO2 Inj'!L68+$D70*'Total CH4 prod CO2 Inj'!AC68-'Inj sep cost'!L68-'Inj sep cost'!AC68</f>
        <v>912706.85224080365</v>
      </c>
      <c r="O70" s="19">
        <f>$C70*'Total CH4 prod CO2 Inj'!M68+$D70*'Total CH4 prod CO2 Inj'!AD68-'Inj sep cost'!M68-'Inj sep cost'!AD68</f>
        <v>912706.85224080365</v>
      </c>
      <c r="P70" s="19">
        <f>$C70*'Total CH4 prod CO2 Inj'!N68+$D70*'Total CH4 prod CO2 Inj'!AE68-'Inj sep cost'!N68-'Inj sep cost'!AE68</f>
        <v>912706.85224080365</v>
      </c>
      <c r="Q70" s="19">
        <f>$C70*'Total CH4 prod CO2 Inj'!O68+$D70*'Total CH4 prod CO2 Inj'!AF68-'Inj sep cost'!O68-'Inj sep cost'!AF68</f>
        <v>912706.85224080365</v>
      </c>
      <c r="R70" s="19">
        <f>$C70*'Total CH4 prod CO2 Inj'!P68+$D70*'Total CH4 prod CO2 Inj'!AG68-'Inj sep cost'!P68-'Inj sep cost'!AG68</f>
        <v>912706.85224080365</v>
      </c>
      <c r="S70" s="19">
        <f>$C70*'Total CH4 prod CO2 Inj'!Q68+$D70*'Total CH4 prod CO2 Inj'!AH68-'Inj sep cost'!Q68-'Inj sep cost'!AH68</f>
        <v>912706.85224080365</v>
      </c>
    </row>
    <row r="71" spans="2:19" x14ac:dyDescent="0.45">
      <c r="B71">
        <v>65</v>
      </c>
      <c r="C71" s="17">
        <f t="shared" si="2"/>
        <v>9.1059235570057719</v>
      </c>
      <c r="D71" s="17">
        <f t="shared" si="1"/>
        <v>60.706157046705115</v>
      </c>
      <c r="E71" s="19">
        <f>$C71*'Total CH4 prod CO2 Inj'!C69+$D71*'Total CH4 prod CO2 Inj'!T69-'Inj sep cost'!C69-'Inj sep cost'!T69</f>
        <v>915693.36714551365</v>
      </c>
      <c r="F71" s="19">
        <f>$C71*'Total CH4 prod CO2 Inj'!D69+$D71*'Total CH4 prod CO2 Inj'!U69-'Inj sep cost'!D69-'Inj sep cost'!U69</f>
        <v>915693.36714551365</v>
      </c>
      <c r="G71" s="19">
        <f>$C71*'Total CH4 prod CO2 Inj'!E69+$D71*'Total CH4 prod CO2 Inj'!V69-'Inj sep cost'!E69-'Inj sep cost'!V69</f>
        <v>915693.36714551365</v>
      </c>
      <c r="H71" s="19">
        <f>$C71*'Total CH4 prod CO2 Inj'!F69+$D71*'Total CH4 prod CO2 Inj'!W69-'Inj sep cost'!F69-'Inj sep cost'!W69</f>
        <v>915693.36714551365</v>
      </c>
      <c r="I71" s="19">
        <f>$C71*'Total CH4 prod CO2 Inj'!G69+$D71*'Total CH4 prod CO2 Inj'!X69-'Inj sep cost'!G69-'Inj sep cost'!X69</f>
        <v>915693.36714551365</v>
      </c>
      <c r="J71" s="19">
        <f>$C71*'Total CH4 prod CO2 Inj'!H69+$D71*'Total CH4 prod CO2 Inj'!Y69-'Inj sep cost'!H69-'Inj sep cost'!Y69</f>
        <v>915693.36714551365</v>
      </c>
      <c r="K71" s="19">
        <f>$C71*'Total CH4 prod CO2 Inj'!I69+$D71*'Total CH4 prod CO2 Inj'!Z69-'Inj sep cost'!I69-'Inj sep cost'!Z69</f>
        <v>915693.36714551365</v>
      </c>
      <c r="L71" s="19">
        <f>$C71*'Total CH4 prod CO2 Inj'!J69+$D71*'Total CH4 prod CO2 Inj'!AA69-'Inj sep cost'!J69-'Inj sep cost'!AA69</f>
        <v>915693.36714551365</v>
      </c>
      <c r="M71" s="19">
        <f>$C71*'Total CH4 prod CO2 Inj'!K69+$D71*'Total CH4 prod CO2 Inj'!AB69-'Inj sep cost'!K69-'Inj sep cost'!AB69</f>
        <v>915693.36714551365</v>
      </c>
      <c r="N71" s="19">
        <f>$C71*'Total CH4 prod CO2 Inj'!L69+$D71*'Total CH4 prod CO2 Inj'!AC69-'Inj sep cost'!L69-'Inj sep cost'!AC69</f>
        <v>915693.36714551365</v>
      </c>
      <c r="O71" s="19">
        <f>$C71*'Total CH4 prod CO2 Inj'!M69+$D71*'Total CH4 prod CO2 Inj'!AD69-'Inj sep cost'!M69-'Inj sep cost'!AD69</f>
        <v>915693.36714551365</v>
      </c>
      <c r="P71" s="19">
        <f>$C71*'Total CH4 prod CO2 Inj'!N69+$D71*'Total CH4 prod CO2 Inj'!AE69-'Inj sep cost'!N69-'Inj sep cost'!AE69</f>
        <v>915693.36714551365</v>
      </c>
      <c r="Q71" s="19">
        <f>$C71*'Total CH4 prod CO2 Inj'!O69+$D71*'Total CH4 prod CO2 Inj'!AF69-'Inj sep cost'!O69-'Inj sep cost'!AF69</f>
        <v>915693.36714551365</v>
      </c>
      <c r="R71" s="19">
        <f>$C71*'Total CH4 prod CO2 Inj'!P69+$D71*'Total CH4 prod CO2 Inj'!AG69-'Inj sep cost'!P69-'Inj sep cost'!AG69</f>
        <v>915693.36714551365</v>
      </c>
      <c r="S71" s="19">
        <f>$C71*'Total CH4 prod CO2 Inj'!Q69+$D71*'Total CH4 prod CO2 Inj'!AH69-'Inj sep cost'!Q69-'Inj sep cost'!AH69</f>
        <v>915693.36714551365</v>
      </c>
    </row>
    <row r="72" spans="2:19" x14ac:dyDescent="0.45">
      <c r="B72">
        <v>66</v>
      </c>
      <c r="C72" s="17">
        <f t="shared" ref="C72:C106" si="3">C71*(1+$C$2)</f>
        <v>9.2652772192533739</v>
      </c>
      <c r="D72" s="17">
        <f t="shared" si="1"/>
        <v>61.768514795022462</v>
      </c>
      <c r="E72" s="19">
        <f>$C72*'Total CH4 prod CO2 Inj'!C70+$D72*'Total CH4 prod CO2 Inj'!T70-'Inj sep cost'!C70-'Inj sep cost'!T70</f>
        <v>918696.18416665588</v>
      </c>
      <c r="F72" s="19">
        <f>$C72*'Total CH4 prod CO2 Inj'!D70+$D72*'Total CH4 prod CO2 Inj'!U70-'Inj sep cost'!D70-'Inj sep cost'!U70</f>
        <v>918696.18416665588</v>
      </c>
      <c r="G72" s="19">
        <f>$C72*'Total CH4 prod CO2 Inj'!E70+$D72*'Total CH4 prod CO2 Inj'!V70-'Inj sep cost'!E70-'Inj sep cost'!V70</f>
        <v>918696.18416665588</v>
      </c>
      <c r="H72" s="19">
        <f>$C72*'Total CH4 prod CO2 Inj'!F70+$D72*'Total CH4 prod CO2 Inj'!W70-'Inj sep cost'!F70-'Inj sep cost'!W70</f>
        <v>918696.18416665588</v>
      </c>
      <c r="I72" s="19">
        <f>$C72*'Total CH4 prod CO2 Inj'!G70+$D72*'Total CH4 prod CO2 Inj'!X70-'Inj sep cost'!G70-'Inj sep cost'!X70</f>
        <v>918696.18416665588</v>
      </c>
      <c r="J72" s="19">
        <f>$C72*'Total CH4 prod CO2 Inj'!H70+$D72*'Total CH4 prod CO2 Inj'!Y70-'Inj sep cost'!H70-'Inj sep cost'!Y70</f>
        <v>918696.18416665588</v>
      </c>
      <c r="K72" s="19">
        <f>$C72*'Total CH4 prod CO2 Inj'!I70+$D72*'Total CH4 prod CO2 Inj'!Z70-'Inj sep cost'!I70-'Inj sep cost'!Z70</f>
        <v>918696.18416665588</v>
      </c>
      <c r="L72" s="19">
        <f>$C72*'Total CH4 prod CO2 Inj'!J70+$D72*'Total CH4 prod CO2 Inj'!AA70-'Inj sep cost'!J70-'Inj sep cost'!AA70</f>
        <v>918696.18416665588</v>
      </c>
      <c r="M72" s="19">
        <f>$C72*'Total CH4 prod CO2 Inj'!K70+$D72*'Total CH4 prod CO2 Inj'!AB70-'Inj sep cost'!K70-'Inj sep cost'!AB70</f>
        <v>918696.18416665588</v>
      </c>
      <c r="N72" s="19">
        <f>$C72*'Total CH4 prod CO2 Inj'!L70+$D72*'Total CH4 prod CO2 Inj'!AC70-'Inj sep cost'!L70-'Inj sep cost'!AC70</f>
        <v>918696.18416665588</v>
      </c>
      <c r="O72" s="19">
        <f>$C72*'Total CH4 prod CO2 Inj'!M70+$D72*'Total CH4 prod CO2 Inj'!AD70-'Inj sep cost'!M70-'Inj sep cost'!AD70</f>
        <v>918696.18416665588</v>
      </c>
      <c r="P72" s="19">
        <f>$C72*'Total CH4 prod CO2 Inj'!N70+$D72*'Total CH4 prod CO2 Inj'!AE70-'Inj sep cost'!N70-'Inj sep cost'!AE70</f>
        <v>918696.18416665588</v>
      </c>
      <c r="Q72" s="19">
        <f>$C72*'Total CH4 prod CO2 Inj'!O70+$D72*'Total CH4 prod CO2 Inj'!AF70-'Inj sep cost'!O70-'Inj sep cost'!AF70</f>
        <v>918696.18416665588</v>
      </c>
      <c r="R72" s="19">
        <f>$C72*'Total CH4 prod CO2 Inj'!P70+$D72*'Total CH4 prod CO2 Inj'!AG70-'Inj sep cost'!P70-'Inj sep cost'!AG70</f>
        <v>918696.18416665588</v>
      </c>
      <c r="S72" s="19">
        <f>$C72*'Total CH4 prod CO2 Inj'!Q70+$D72*'Total CH4 prod CO2 Inj'!AH70-'Inj sep cost'!Q70-'Inj sep cost'!AH70</f>
        <v>918696.18416665588</v>
      </c>
    </row>
    <row r="73" spans="2:19" x14ac:dyDescent="0.45">
      <c r="B73">
        <v>67</v>
      </c>
      <c r="C73" s="17">
        <f t="shared" si="3"/>
        <v>9.4274195705903079</v>
      </c>
      <c r="D73" s="17">
        <f t="shared" ref="D73:D106" si="4">D72*(1+$C$3)</f>
        <v>62.849463803935357</v>
      </c>
      <c r="E73" s="19">
        <f>$C73*'Total CH4 prod CO2 Inj'!C71+$D73*'Total CH4 prod CO2 Inj'!T71-'Inj sep cost'!C71-'Inj sep cost'!T71</f>
        <v>921588.15777395433</v>
      </c>
      <c r="F73" s="19">
        <f>$C73*'Total CH4 prod CO2 Inj'!D71+$D73*'Total CH4 prod CO2 Inj'!U71-'Inj sep cost'!D71-'Inj sep cost'!U71</f>
        <v>921588.15777395433</v>
      </c>
      <c r="G73" s="19">
        <f>$C73*'Total CH4 prod CO2 Inj'!E71+$D73*'Total CH4 prod CO2 Inj'!V71-'Inj sep cost'!E71-'Inj sep cost'!V71</f>
        <v>921588.15777395433</v>
      </c>
      <c r="H73" s="19">
        <f>$C73*'Total CH4 prod CO2 Inj'!F71+$D73*'Total CH4 prod CO2 Inj'!W71-'Inj sep cost'!F71-'Inj sep cost'!W71</f>
        <v>921588.15777395433</v>
      </c>
      <c r="I73" s="19">
        <f>$C73*'Total CH4 prod CO2 Inj'!G71+$D73*'Total CH4 prod CO2 Inj'!X71-'Inj sep cost'!G71-'Inj sep cost'!X71</f>
        <v>921588.15777395433</v>
      </c>
      <c r="J73" s="19">
        <f>$C73*'Total CH4 prod CO2 Inj'!H71+$D73*'Total CH4 prod CO2 Inj'!Y71-'Inj sep cost'!H71-'Inj sep cost'!Y71</f>
        <v>921588.15777395433</v>
      </c>
      <c r="K73" s="19">
        <f>$C73*'Total CH4 prod CO2 Inj'!I71+$D73*'Total CH4 prod CO2 Inj'!Z71-'Inj sep cost'!I71-'Inj sep cost'!Z71</f>
        <v>921588.15777395433</v>
      </c>
      <c r="L73" s="19">
        <f>$C73*'Total CH4 prod CO2 Inj'!J71+$D73*'Total CH4 prod CO2 Inj'!AA71-'Inj sep cost'!J71-'Inj sep cost'!AA71</f>
        <v>921588.15777395433</v>
      </c>
      <c r="M73" s="19">
        <f>$C73*'Total CH4 prod CO2 Inj'!K71+$D73*'Total CH4 prod CO2 Inj'!AB71-'Inj sep cost'!K71-'Inj sep cost'!AB71</f>
        <v>921588.15777395433</v>
      </c>
      <c r="N73" s="19">
        <f>$C73*'Total CH4 prod CO2 Inj'!L71+$D73*'Total CH4 prod CO2 Inj'!AC71-'Inj sep cost'!L71-'Inj sep cost'!AC71</f>
        <v>921588.15777395433</v>
      </c>
      <c r="O73" s="19">
        <f>$C73*'Total CH4 prod CO2 Inj'!M71+$D73*'Total CH4 prod CO2 Inj'!AD71-'Inj sep cost'!M71-'Inj sep cost'!AD71</f>
        <v>921588.15777395433</v>
      </c>
      <c r="P73" s="19">
        <f>$C73*'Total CH4 prod CO2 Inj'!N71+$D73*'Total CH4 prod CO2 Inj'!AE71-'Inj sep cost'!N71-'Inj sep cost'!AE71</f>
        <v>921588.15777395433</v>
      </c>
      <c r="Q73" s="19">
        <f>$C73*'Total CH4 prod CO2 Inj'!O71+$D73*'Total CH4 prod CO2 Inj'!AF71-'Inj sep cost'!O71-'Inj sep cost'!AF71</f>
        <v>921588.15777395433</v>
      </c>
      <c r="R73" s="19">
        <f>$C73*'Total CH4 prod CO2 Inj'!P71+$D73*'Total CH4 prod CO2 Inj'!AG71-'Inj sep cost'!P71-'Inj sep cost'!AG71</f>
        <v>921588.15777395433</v>
      </c>
      <c r="S73" s="19">
        <f>$C73*'Total CH4 prod CO2 Inj'!Q71+$D73*'Total CH4 prod CO2 Inj'!AH71-'Inj sep cost'!Q71-'Inj sep cost'!AH71</f>
        <v>921588.15777395433</v>
      </c>
    </row>
    <row r="74" spans="2:19" x14ac:dyDescent="0.45">
      <c r="B74">
        <v>68</v>
      </c>
      <c r="C74" s="17">
        <f t="shared" si="3"/>
        <v>9.5923994130756398</v>
      </c>
      <c r="D74" s="17">
        <f t="shared" si="4"/>
        <v>63.949329420504228</v>
      </c>
      <c r="E74" s="19">
        <f>$C74*'Total CH4 prod CO2 Inj'!C72+$D74*'Total CH4 prod CO2 Inj'!T72-'Inj sep cost'!C72-'Inj sep cost'!T72</f>
        <v>942834.32560712937</v>
      </c>
      <c r="F74" s="19">
        <f>$C74*'Total CH4 prod CO2 Inj'!D72+$D74*'Total CH4 prod CO2 Inj'!U72-'Inj sep cost'!D72-'Inj sep cost'!U72</f>
        <v>942834.32560712937</v>
      </c>
      <c r="G74" s="19">
        <f>$C74*'Total CH4 prod CO2 Inj'!E72+$D74*'Total CH4 prod CO2 Inj'!V72-'Inj sep cost'!E72-'Inj sep cost'!V72</f>
        <v>942834.32560712937</v>
      </c>
      <c r="H74" s="19">
        <f>$C74*'Total CH4 prod CO2 Inj'!F72+$D74*'Total CH4 prod CO2 Inj'!W72-'Inj sep cost'!F72-'Inj sep cost'!W72</f>
        <v>942834.32560712937</v>
      </c>
      <c r="I74" s="19">
        <f>$C74*'Total CH4 prod CO2 Inj'!G72+$D74*'Total CH4 prod CO2 Inj'!X72-'Inj sep cost'!G72-'Inj sep cost'!X72</f>
        <v>942834.32560712937</v>
      </c>
      <c r="J74" s="19">
        <f>$C74*'Total CH4 prod CO2 Inj'!H72+$D74*'Total CH4 prod CO2 Inj'!Y72-'Inj sep cost'!H72-'Inj sep cost'!Y72</f>
        <v>942834.32560712937</v>
      </c>
      <c r="K74" s="19">
        <f>$C74*'Total CH4 prod CO2 Inj'!I72+$D74*'Total CH4 prod CO2 Inj'!Z72-'Inj sep cost'!I72-'Inj sep cost'!Z72</f>
        <v>942834.32560712937</v>
      </c>
      <c r="L74" s="19">
        <f>$C74*'Total CH4 prod CO2 Inj'!J72+$D74*'Total CH4 prod CO2 Inj'!AA72-'Inj sep cost'!J72-'Inj sep cost'!AA72</f>
        <v>942834.32560712937</v>
      </c>
      <c r="M74" s="19">
        <f>$C74*'Total CH4 prod CO2 Inj'!K72+$D74*'Total CH4 prod CO2 Inj'!AB72-'Inj sep cost'!K72-'Inj sep cost'!AB72</f>
        <v>942834.32560712937</v>
      </c>
      <c r="N74" s="19">
        <f>$C74*'Total CH4 prod CO2 Inj'!L72+$D74*'Total CH4 prod CO2 Inj'!AC72-'Inj sep cost'!L72-'Inj sep cost'!AC72</f>
        <v>942834.32560712937</v>
      </c>
      <c r="O74" s="19">
        <f>$C74*'Total CH4 prod CO2 Inj'!M72+$D74*'Total CH4 prod CO2 Inj'!AD72-'Inj sep cost'!M72-'Inj sep cost'!AD72</f>
        <v>942834.32560712937</v>
      </c>
      <c r="P74" s="19">
        <f>$C74*'Total CH4 prod CO2 Inj'!N72+$D74*'Total CH4 prod CO2 Inj'!AE72-'Inj sep cost'!N72-'Inj sep cost'!AE72</f>
        <v>942834.32560712937</v>
      </c>
      <c r="Q74" s="19">
        <f>$C74*'Total CH4 prod CO2 Inj'!O72+$D74*'Total CH4 prod CO2 Inj'!AF72-'Inj sep cost'!O72-'Inj sep cost'!AF72</f>
        <v>942834.32560712937</v>
      </c>
      <c r="R74" s="19">
        <f>$C74*'Total CH4 prod CO2 Inj'!P72+$D74*'Total CH4 prod CO2 Inj'!AG72-'Inj sep cost'!P72-'Inj sep cost'!AG72</f>
        <v>942834.32560712937</v>
      </c>
      <c r="S74" s="19">
        <f>$C74*'Total CH4 prod CO2 Inj'!Q72+$D74*'Total CH4 prod CO2 Inj'!AH72-'Inj sep cost'!Q72-'Inj sep cost'!AH72</f>
        <v>942834.32560712937</v>
      </c>
    </row>
    <row r="75" spans="2:19" x14ac:dyDescent="0.45">
      <c r="B75">
        <v>69</v>
      </c>
      <c r="C75" s="17">
        <f t="shared" si="3"/>
        <v>9.760266402804465</v>
      </c>
      <c r="D75" s="17">
        <f t="shared" si="4"/>
        <v>65.068442685363053</v>
      </c>
      <c r="E75" s="19">
        <f>$C75*'Total CH4 prod CO2 Inj'!C73+$D75*'Total CH4 prod CO2 Inj'!T73-'Inj sep cost'!C73-'Inj sep cost'!T73</f>
        <v>947158.84780882485</v>
      </c>
      <c r="F75" s="19">
        <f>$C75*'Total CH4 prod CO2 Inj'!D73+$D75*'Total CH4 prod CO2 Inj'!U73-'Inj sep cost'!D73-'Inj sep cost'!U73</f>
        <v>947158.84780882485</v>
      </c>
      <c r="G75" s="19">
        <f>$C75*'Total CH4 prod CO2 Inj'!E73+$D75*'Total CH4 prod CO2 Inj'!V73-'Inj sep cost'!E73-'Inj sep cost'!V73</f>
        <v>947158.84780882485</v>
      </c>
      <c r="H75" s="19">
        <f>$C75*'Total CH4 prod CO2 Inj'!F73+$D75*'Total CH4 prod CO2 Inj'!W73-'Inj sep cost'!F73-'Inj sep cost'!W73</f>
        <v>947158.84780882485</v>
      </c>
      <c r="I75" s="19">
        <f>$C75*'Total CH4 prod CO2 Inj'!G73+$D75*'Total CH4 prod CO2 Inj'!X73-'Inj sep cost'!G73-'Inj sep cost'!X73</f>
        <v>947158.84780882485</v>
      </c>
      <c r="J75" s="19">
        <f>$C75*'Total CH4 prod CO2 Inj'!H73+$D75*'Total CH4 prod CO2 Inj'!Y73-'Inj sep cost'!H73-'Inj sep cost'!Y73</f>
        <v>947158.84780882485</v>
      </c>
      <c r="K75" s="19">
        <f>$C75*'Total CH4 prod CO2 Inj'!I73+$D75*'Total CH4 prod CO2 Inj'!Z73-'Inj sep cost'!I73-'Inj sep cost'!Z73</f>
        <v>947158.84780882485</v>
      </c>
      <c r="L75" s="19">
        <f>$C75*'Total CH4 prod CO2 Inj'!J73+$D75*'Total CH4 prod CO2 Inj'!AA73-'Inj sep cost'!J73-'Inj sep cost'!AA73</f>
        <v>947158.84780882485</v>
      </c>
      <c r="M75" s="19">
        <f>$C75*'Total CH4 prod CO2 Inj'!K73+$D75*'Total CH4 prod CO2 Inj'!AB73-'Inj sep cost'!K73-'Inj sep cost'!AB73</f>
        <v>947158.84780882485</v>
      </c>
      <c r="N75" s="19">
        <f>$C75*'Total CH4 prod CO2 Inj'!L73+$D75*'Total CH4 prod CO2 Inj'!AC73-'Inj sep cost'!L73-'Inj sep cost'!AC73</f>
        <v>947158.84780882485</v>
      </c>
      <c r="O75" s="19">
        <f>$C75*'Total CH4 prod CO2 Inj'!M73+$D75*'Total CH4 prod CO2 Inj'!AD73-'Inj sep cost'!M73-'Inj sep cost'!AD73</f>
        <v>947158.84780882485</v>
      </c>
      <c r="P75" s="19">
        <f>$C75*'Total CH4 prod CO2 Inj'!N73+$D75*'Total CH4 prod CO2 Inj'!AE73-'Inj sep cost'!N73-'Inj sep cost'!AE73</f>
        <v>947158.84780882485</v>
      </c>
      <c r="Q75" s="19">
        <f>$C75*'Total CH4 prod CO2 Inj'!O73+$D75*'Total CH4 prod CO2 Inj'!AF73-'Inj sep cost'!O73-'Inj sep cost'!AF73</f>
        <v>947158.84780882485</v>
      </c>
      <c r="R75" s="19">
        <f>$C75*'Total CH4 prod CO2 Inj'!P73+$D75*'Total CH4 prod CO2 Inj'!AG73-'Inj sep cost'!P73-'Inj sep cost'!AG73</f>
        <v>947158.84780882485</v>
      </c>
      <c r="S75" s="19">
        <f>$C75*'Total CH4 prod CO2 Inj'!Q73+$D75*'Total CH4 prod CO2 Inj'!AH73-'Inj sep cost'!Q73-'Inj sep cost'!AH73</f>
        <v>947158.84780882485</v>
      </c>
    </row>
    <row r="76" spans="2:19" x14ac:dyDescent="0.45">
      <c r="B76">
        <v>70</v>
      </c>
      <c r="C76" s="17">
        <f t="shared" si="3"/>
        <v>9.9310710648535441</v>
      </c>
      <c r="D76" s="17">
        <f t="shared" si="4"/>
        <v>66.207140432356908</v>
      </c>
      <c r="E76" s="19">
        <f>$C76*'Total CH4 prod CO2 Inj'!C74+$D76*'Total CH4 prod CO2 Inj'!T74-'Inj sep cost'!C74-'Inj sep cost'!T74</f>
        <v>951149.70074152714</v>
      </c>
      <c r="F76" s="19">
        <f>$C76*'Total CH4 prod CO2 Inj'!D74+$D76*'Total CH4 prod CO2 Inj'!U74-'Inj sep cost'!D74-'Inj sep cost'!U74</f>
        <v>951149.70074152714</v>
      </c>
      <c r="G76" s="19">
        <f>$C76*'Total CH4 prod CO2 Inj'!E74+$D76*'Total CH4 prod CO2 Inj'!V74-'Inj sep cost'!E74-'Inj sep cost'!V74</f>
        <v>951149.70074152714</v>
      </c>
      <c r="H76" s="19">
        <f>$C76*'Total CH4 prod CO2 Inj'!F74+$D76*'Total CH4 prod CO2 Inj'!W74-'Inj sep cost'!F74-'Inj sep cost'!W74</f>
        <v>951149.70074152714</v>
      </c>
      <c r="I76" s="19">
        <f>$C76*'Total CH4 prod CO2 Inj'!G74+$D76*'Total CH4 prod CO2 Inj'!X74-'Inj sep cost'!G74-'Inj sep cost'!X74</f>
        <v>951149.70074152714</v>
      </c>
      <c r="J76" s="19">
        <f>$C76*'Total CH4 prod CO2 Inj'!H74+$D76*'Total CH4 prod CO2 Inj'!Y74-'Inj sep cost'!H74-'Inj sep cost'!Y74</f>
        <v>951149.70074152714</v>
      </c>
      <c r="K76" s="19">
        <f>$C76*'Total CH4 prod CO2 Inj'!I74+$D76*'Total CH4 prod CO2 Inj'!Z74-'Inj sep cost'!I74-'Inj sep cost'!Z74</f>
        <v>951149.70074152714</v>
      </c>
      <c r="L76" s="19">
        <f>$C76*'Total CH4 prod CO2 Inj'!J74+$D76*'Total CH4 prod CO2 Inj'!AA74-'Inj sep cost'!J74-'Inj sep cost'!AA74</f>
        <v>951149.70074152714</v>
      </c>
      <c r="M76" s="19">
        <f>$C76*'Total CH4 prod CO2 Inj'!K74+$D76*'Total CH4 prod CO2 Inj'!AB74-'Inj sep cost'!K74-'Inj sep cost'!AB74</f>
        <v>951149.70074152714</v>
      </c>
      <c r="N76" s="19">
        <f>$C76*'Total CH4 prod CO2 Inj'!L74+$D76*'Total CH4 prod CO2 Inj'!AC74-'Inj sep cost'!L74-'Inj sep cost'!AC74</f>
        <v>951149.70074152714</v>
      </c>
      <c r="O76" s="19">
        <f>$C76*'Total CH4 prod CO2 Inj'!M74+$D76*'Total CH4 prod CO2 Inj'!AD74-'Inj sep cost'!M74-'Inj sep cost'!AD74</f>
        <v>951149.70074152714</v>
      </c>
      <c r="P76" s="19">
        <f>$C76*'Total CH4 prod CO2 Inj'!N74+$D76*'Total CH4 prod CO2 Inj'!AE74-'Inj sep cost'!N74-'Inj sep cost'!AE74</f>
        <v>951149.70074152714</v>
      </c>
      <c r="Q76" s="19">
        <f>$C76*'Total CH4 prod CO2 Inj'!O74+$D76*'Total CH4 prod CO2 Inj'!AF74-'Inj sep cost'!O74-'Inj sep cost'!AF74</f>
        <v>951149.70074152714</v>
      </c>
      <c r="R76" s="19">
        <f>$C76*'Total CH4 prod CO2 Inj'!P74+$D76*'Total CH4 prod CO2 Inj'!AG74-'Inj sep cost'!P74-'Inj sep cost'!AG74</f>
        <v>951149.70074152714</v>
      </c>
      <c r="S76" s="19">
        <f>$C76*'Total CH4 prod CO2 Inj'!Q74+$D76*'Total CH4 prod CO2 Inj'!AH74-'Inj sep cost'!Q74-'Inj sep cost'!AH74</f>
        <v>951149.70074152714</v>
      </c>
    </row>
    <row r="77" spans="2:19" x14ac:dyDescent="0.45">
      <c r="B77">
        <v>71</v>
      </c>
      <c r="C77" s="17">
        <f t="shared" si="3"/>
        <v>10.104864808488482</v>
      </c>
      <c r="D77" s="17">
        <f t="shared" si="4"/>
        <v>67.365765389923155</v>
      </c>
      <c r="E77" s="19">
        <f>$C77*'Total CH4 prod CO2 Inj'!C75+$D77*'Total CH4 prod CO2 Inj'!T75-'Inj sep cost'!C75-'Inj sep cost'!T75</f>
        <v>954697.83506141184</v>
      </c>
      <c r="F77" s="19">
        <f>$C77*'Total CH4 prod CO2 Inj'!D75+$D77*'Total CH4 prod CO2 Inj'!U75-'Inj sep cost'!D75-'Inj sep cost'!U75</f>
        <v>954697.83506141184</v>
      </c>
      <c r="G77" s="19">
        <f>$C77*'Total CH4 prod CO2 Inj'!E75+$D77*'Total CH4 prod CO2 Inj'!V75-'Inj sep cost'!E75-'Inj sep cost'!V75</f>
        <v>954697.83506141184</v>
      </c>
      <c r="H77" s="19">
        <f>$C77*'Total CH4 prod CO2 Inj'!F75+$D77*'Total CH4 prod CO2 Inj'!W75-'Inj sep cost'!F75-'Inj sep cost'!W75</f>
        <v>954697.83506141184</v>
      </c>
      <c r="I77" s="19">
        <f>$C77*'Total CH4 prod CO2 Inj'!G75+$D77*'Total CH4 prod CO2 Inj'!X75-'Inj sep cost'!G75-'Inj sep cost'!X75</f>
        <v>954697.83506141184</v>
      </c>
      <c r="J77" s="19">
        <f>$C77*'Total CH4 prod CO2 Inj'!H75+$D77*'Total CH4 prod CO2 Inj'!Y75-'Inj sep cost'!H75-'Inj sep cost'!Y75</f>
        <v>954697.83506141184</v>
      </c>
      <c r="K77" s="19">
        <f>$C77*'Total CH4 prod CO2 Inj'!I75+$D77*'Total CH4 prod CO2 Inj'!Z75-'Inj sep cost'!I75-'Inj sep cost'!Z75</f>
        <v>954697.83506141184</v>
      </c>
      <c r="L77" s="19">
        <f>$C77*'Total CH4 prod CO2 Inj'!J75+$D77*'Total CH4 prod CO2 Inj'!AA75-'Inj sep cost'!J75-'Inj sep cost'!AA75</f>
        <v>954697.83506141184</v>
      </c>
      <c r="M77" s="19">
        <f>$C77*'Total CH4 prod CO2 Inj'!K75+$D77*'Total CH4 prod CO2 Inj'!AB75-'Inj sep cost'!K75-'Inj sep cost'!AB75</f>
        <v>954697.83506141184</v>
      </c>
      <c r="N77" s="19">
        <f>$C77*'Total CH4 prod CO2 Inj'!L75+$D77*'Total CH4 prod CO2 Inj'!AC75-'Inj sep cost'!L75-'Inj sep cost'!AC75</f>
        <v>954697.83506141184</v>
      </c>
      <c r="O77" s="19">
        <f>$C77*'Total CH4 prod CO2 Inj'!M75+$D77*'Total CH4 prod CO2 Inj'!AD75-'Inj sep cost'!M75-'Inj sep cost'!AD75</f>
        <v>954697.83506141184</v>
      </c>
      <c r="P77" s="19">
        <f>$C77*'Total CH4 prod CO2 Inj'!N75+$D77*'Total CH4 prod CO2 Inj'!AE75-'Inj sep cost'!N75-'Inj sep cost'!AE75</f>
        <v>954697.83506141184</v>
      </c>
      <c r="Q77" s="19">
        <f>$C77*'Total CH4 prod CO2 Inj'!O75+$D77*'Total CH4 prod CO2 Inj'!AF75-'Inj sep cost'!O75-'Inj sep cost'!AF75</f>
        <v>954697.83506141184</v>
      </c>
      <c r="R77" s="19">
        <f>$C77*'Total CH4 prod CO2 Inj'!P75+$D77*'Total CH4 prod CO2 Inj'!AG75-'Inj sep cost'!P75-'Inj sep cost'!AG75</f>
        <v>954697.83506141184</v>
      </c>
      <c r="S77" s="19">
        <f>$C77*'Total CH4 prod CO2 Inj'!Q75+$D77*'Total CH4 prod CO2 Inj'!AH75-'Inj sep cost'!Q75-'Inj sep cost'!AH75</f>
        <v>954697.83506141184</v>
      </c>
    </row>
    <row r="78" spans="2:19" x14ac:dyDescent="0.45">
      <c r="B78">
        <v>72</v>
      </c>
      <c r="C78" s="17">
        <f t="shared" si="3"/>
        <v>10.281699942637031</v>
      </c>
      <c r="D78" s="17">
        <f t="shared" si="4"/>
        <v>68.544666284246816</v>
      </c>
      <c r="E78" s="19">
        <f>$C78*'Total CH4 prod CO2 Inj'!C76+$D78*'Total CH4 prod CO2 Inj'!T76-'Inj sep cost'!C76-'Inj sep cost'!T76</f>
        <v>957629.89818078093</v>
      </c>
      <c r="F78" s="19">
        <f>$C78*'Total CH4 prod CO2 Inj'!D76+$D78*'Total CH4 prod CO2 Inj'!U76-'Inj sep cost'!D76-'Inj sep cost'!U76</f>
        <v>957629.89818078093</v>
      </c>
      <c r="G78" s="19">
        <f>$C78*'Total CH4 prod CO2 Inj'!E76+$D78*'Total CH4 prod CO2 Inj'!V76-'Inj sep cost'!E76-'Inj sep cost'!V76</f>
        <v>957629.89818078093</v>
      </c>
      <c r="H78" s="19">
        <f>$C78*'Total CH4 prod CO2 Inj'!F76+$D78*'Total CH4 prod CO2 Inj'!W76-'Inj sep cost'!F76-'Inj sep cost'!W76</f>
        <v>957629.89818078093</v>
      </c>
      <c r="I78" s="19">
        <f>$C78*'Total CH4 prod CO2 Inj'!G76+$D78*'Total CH4 prod CO2 Inj'!X76-'Inj sep cost'!G76-'Inj sep cost'!X76</f>
        <v>957629.89818078093</v>
      </c>
      <c r="J78" s="19">
        <f>$C78*'Total CH4 prod CO2 Inj'!H76+$D78*'Total CH4 prod CO2 Inj'!Y76-'Inj sep cost'!H76-'Inj sep cost'!Y76</f>
        <v>957629.89818078093</v>
      </c>
      <c r="K78" s="19">
        <f>$C78*'Total CH4 prod CO2 Inj'!I76+$D78*'Total CH4 prod CO2 Inj'!Z76-'Inj sep cost'!I76-'Inj sep cost'!Z76</f>
        <v>957629.89818078093</v>
      </c>
      <c r="L78" s="19">
        <f>$C78*'Total CH4 prod CO2 Inj'!J76+$D78*'Total CH4 prod CO2 Inj'!AA76-'Inj sep cost'!J76-'Inj sep cost'!AA76</f>
        <v>957629.89818078093</v>
      </c>
      <c r="M78" s="19">
        <f>$C78*'Total CH4 prod CO2 Inj'!K76+$D78*'Total CH4 prod CO2 Inj'!AB76-'Inj sep cost'!K76-'Inj sep cost'!AB76</f>
        <v>957629.89818078093</v>
      </c>
      <c r="N78" s="19">
        <f>$C78*'Total CH4 prod CO2 Inj'!L76+$D78*'Total CH4 prod CO2 Inj'!AC76-'Inj sep cost'!L76-'Inj sep cost'!AC76</f>
        <v>957629.89818078093</v>
      </c>
      <c r="O78" s="19">
        <f>$C78*'Total CH4 prod CO2 Inj'!M76+$D78*'Total CH4 prod CO2 Inj'!AD76-'Inj sep cost'!M76-'Inj sep cost'!AD76</f>
        <v>957629.89818078093</v>
      </c>
      <c r="P78" s="19">
        <f>$C78*'Total CH4 prod CO2 Inj'!N76+$D78*'Total CH4 prod CO2 Inj'!AE76-'Inj sep cost'!N76-'Inj sep cost'!AE76</f>
        <v>957629.89818078093</v>
      </c>
      <c r="Q78" s="19">
        <f>$C78*'Total CH4 prod CO2 Inj'!O76+$D78*'Total CH4 prod CO2 Inj'!AF76-'Inj sep cost'!O76-'Inj sep cost'!AF76</f>
        <v>957629.89818078093</v>
      </c>
      <c r="R78" s="19">
        <f>$C78*'Total CH4 prod CO2 Inj'!P76+$D78*'Total CH4 prod CO2 Inj'!AG76-'Inj sep cost'!P76-'Inj sep cost'!AG76</f>
        <v>957629.89818078093</v>
      </c>
      <c r="S78" s="19">
        <f>$C78*'Total CH4 prod CO2 Inj'!Q76+$D78*'Total CH4 prod CO2 Inj'!AH76-'Inj sep cost'!Q76-'Inj sep cost'!AH76</f>
        <v>957629.89818078093</v>
      </c>
    </row>
    <row r="79" spans="2:19" x14ac:dyDescent="0.45">
      <c r="B79">
        <v>73</v>
      </c>
      <c r="C79" s="17">
        <f t="shared" si="3"/>
        <v>10.461629691633179</v>
      </c>
      <c r="D79" s="17">
        <f t="shared" si="4"/>
        <v>69.744197944221142</v>
      </c>
      <c r="E79" s="19">
        <f>$C79*'Total CH4 prod CO2 Inj'!C77+$D79*'Total CH4 prod CO2 Inj'!T77-'Inj sep cost'!C77-'Inj sep cost'!T77</f>
        <v>987676.68074385403</v>
      </c>
      <c r="F79" s="19">
        <f>$C79*'Total CH4 prod CO2 Inj'!D77+$D79*'Total CH4 prod CO2 Inj'!U77-'Inj sep cost'!D77-'Inj sep cost'!U77</f>
        <v>987676.68074385403</v>
      </c>
      <c r="G79" s="19">
        <f>$C79*'Total CH4 prod CO2 Inj'!E77+$D79*'Total CH4 prod CO2 Inj'!V77-'Inj sep cost'!E77-'Inj sep cost'!V77</f>
        <v>987676.68074385403</v>
      </c>
      <c r="H79" s="19">
        <f>$C79*'Total CH4 prod CO2 Inj'!F77+$D79*'Total CH4 prod CO2 Inj'!W77-'Inj sep cost'!F77-'Inj sep cost'!W77</f>
        <v>987676.68074385403</v>
      </c>
      <c r="I79" s="19">
        <f>$C79*'Total CH4 prod CO2 Inj'!G77+$D79*'Total CH4 prod CO2 Inj'!X77-'Inj sep cost'!G77-'Inj sep cost'!X77</f>
        <v>987676.68074385403</v>
      </c>
      <c r="J79" s="19">
        <f>$C79*'Total CH4 prod CO2 Inj'!H77+$D79*'Total CH4 prod CO2 Inj'!Y77-'Inj sep cost'!H77-'Inj sep cost'!Y77</f>
        <v>987676.68074385403</v>
      </c>
      <c r="K79" s="19">
        <f>$C79*'Total CH4 prod CO2 Inj'!I77+$D79*'Total CH4 prod CO2 Inj'!Z77-'Inj sep cost'!I77-'Inj sep cost'!Z77</f>
        <v>987676.68074385403</v>
      </c>
      <c r="L79" s="19">
        <f>$C79*'Total CH4 prod CO2 Inj'!J77+$D79*'Total CH4 prod CO2 Inj'!AA77-'Inj sep cost'!J77-'Inj sep cost'!AA77</f>
        <v>987676.68074385403</v>
      </c>
      <c r="M79" s="19">
        <f>$C79*'Total CH4 prod CO2 Inj'!K77+$D79*'Total CH4 prod CO2 Inj'!AB77-'Inj sep cost'!K77-'Inj sep cost'!AB77</f>
        <v>987676.68074385403</v>
      </c>
      <c r="N79" s="19">
        <f>$C79*'Total CH4 prod CO2 Inj'!L77+$D79*'Total CH4 prod CO2 Inj'!AC77-'Inj sep cost'!L77-'Inj sep cost'!AC77</f>
        <v>987676.68074385403</v>
      </c>
      <c r="O79" s="19">
        <f>$C79*'Total CH4 prod CO2 Inj'!M77+$D79*'Total CH4 prod CO2 Inj'!AD77-'Inj sep cost'!M77-'Inj sep cost'!AD77</f>
        <v>987676.68074385403</v>
      </c>
      <c r="P79" s="19">
        <f>$C79*'Total CH4 prod CO2 Inj'!N77+$D79*'Total CH4 prod CO2 Inj'!AE77-'Inj sep cost'!N77-'Inj sep cost'!AE77</f>
        <v>987676.68074385403</v>
      </c>
      <c r="Q79" s="19">
        <f>$C79*'Total CH4 prod CO2 Inj'!O77+$D79*'Total CH4 prod CO2 Inj'!AF77-'Inj sep cost'!O77-'Inj sep cost'!AF77</f>
        <v>987676.68074385403</v>
      </c>
      <c r="R79" s="19">
        <f>$C79*'Total CH4 prod CO2 Inj'!P77+$D79*'Total CH4 prod CO2 Inj'!AG77-'Inj sep cost'!P77-'Inj sep cost'!AG77</f>
        <v>987676.68074385403</v>
      </c>
      <c r="S79" s="19">
        <f>$C79*'Total CH4 prod CO2 Inj'!Q77+$D79*'Total CH4 prod CO2 Inj'!AH77-'Inj sep cost'!Q77-'Inj sep cost'!AH77</f>
        <v>987676.68074385403</v>
      </c>
    </row>
    <row r="80" spans="2:19" x14ac:dyDescent="0.45">
      <c r="B80">
        <v>74</v>
      </c>
      <c r="C80" s="17">
        <f t="shared" si="3"/>
        <v>10.644708211236761</v>
      </c>
      <c r="D80" s="17">
        <f t="shared" si="4"/>
        <v>70.964721408245012</v>
      </c>
      <c r="E80" s="19">
        <f>$C80*'Total CH4 prod CO2 Inj'!C78+$D80*'Total CH4 prod CO2 Inj'!T78-'Inj sep cost'!C78-'Inj sep cost'!T78</f>
        <v>991623.36837589694</v>
      </c>
      <c r="F80" s="19">
        <f>$C80*'Total CH4 prod CO2 Inj'!D78+$D80*'Total CH4 prod CO2 Inj'!U78-'Inj sep cost'!D78-'Inj sep cost'!U78</f>
        <v>991623.36837589694</v>
      </c>
      <c r="G80" s="19">
        <f>$C80*'Total CH4 prod CO2 Inj'!E78+$D80*'Total CH4 prod CO2 Inj'!V78-'Inj sep cost'!E78-'Inj sep cost'!V78</f>
        <v>991623.36837589694</v>
      </c>
      <c r="H80" s="19">
        <f>$C80*'Total CH4 prod CO2 Inj'!F78+$D80*'Total CH4 prod CO2 Inj'!W78-'Inj sep cost'!F78-'Inj sep cost'!W78</f>
        <v>991623.36837589694</v>
      </c>
      <c r="I80" s="19">
        <f>$C80*'Total CH4 prod CO2 Inj'!G78+$D80*'Total CH4 prod CO2 Inj'!X78-'Inj sep cost'!G78-'Inj sep cost'!X78</f>
        <v>991623.36837589694</v>
      </c>
      <c r="J80" s="19">
        <f>$C80*'Total CH4 prod CO2 Inj'!H78+$D80*'Total CH4 prod CO2 Inj'!Y78-'Inj sep cost'!H78-'Inj sep cost'!Y78</f>
        <v>991623.36837589694</v>
      </c>
      <c r="K80" s="19">
        <f>$C80*'Total CH4 prod CO2 Inj'!I78+$D80*'Total CH4 prod CO2 Inj'!Z78-'Inj sep cost'!I78-'Inj sep cost'!Z78</f>
        <v>991623.36837589694</v>
      </c>
      <c r="L80" s="19">
        <f>$C80*'Total CH4 prod CO2 Inj'!J78+$D80*'Total CH4 prod CO2 Inj'!AA78-'Inj sep cost'!J78-'Inj sep cost'!AA78</f>
        <v>991623.36837589694</v>
      </c>
      <c r="M80" s="19">
        <f>$C80*'Total CH4 prod CO2 Inj'!K78+$D80*'Total CH4 prod CO2 Inj'!AB78-'Inj sep cost'!K78-'Inj sep cost'!AB78</f>
        <v>991623.36837589694</v>
      </c>
      <c r="N80" s="19">
        <f>$C80*'Total CH4 prod CO2 Inj'!L78+$D80*'Total CH4 prod CO2 Inj'!AC78-'Inj sep cost'!L78-'Inj sep cost'!AC78</f>
        <v>991623.36837589694</v>
      </c>
      <c r="O80" s="19">
        <f>$C80*'Total CH4 prod CO2 Inj'!M78+$D80*'Total CH4 prod CO2 Inj'!AD78-'Inj sep cost'!M78-'Inj sep cost'!AD78</f>
        <v>991623.36837589694</v>
      </c>
      <c r="P80" s="19">
        <f>$C80*'Total CH4 prod CO2 Inj'!N78+$D80*'Total CH4 prod CO2 Inj'!AE78-'Inj sep cost'!N78-'Inj sep cost'!AE78</f>
        <v>991623.36837589694</v>
      </c>
      <c r="Q80" s="19">
        <f>$C80*'Total CH4 prod CO2 Inj'!O78+$D80*'Total CH4 prod CO2 Inj'!AF78-'Inj sep cost'!O78-'Inj sep cost'!AF78</f>
        <v>991623.36837589694</v>
      </c>
      <c r="R80" s="19">
        <f>$C80*'Total CH4 prod CO2 Inj'!P78+$D80*'Total CH4 prod CO2 Inj'!AG78-'Inj sep cost'!P78-'Inj sep cost'!AG78</f>
        <v>991623.36837589694</v>
      </c>
      <c r="S80" s="19">
        <f>$C80*'Total CH4 prod CO2 Inj'!Q78+$D80*'Total CH4 prod CO2 Inj'!AH78-'Inj sep cost'!Q78-'Inj sep cost'!AH78</f>
        <v>991623.36837589694</v>
      </c>
    </row>
    <row r="81" spans="2:19" x14ac:dyDescent="0.45">
      <c r="B81">
        <v>75</v>
      </c>
      <c r="C81" s="17">
        <f t="shared" si="3"/>
        <v>10.830990604933405</v>
      </c>
      <c r="D81" s="17">
        <f t="shared" si="4"/>
        <v>72.206604032889302</v>
      </c>
      <c r="E81" s="19">
        <f>$C81*'Total CH4 prod CO2 Inj'!C79+$D81*'Total CH4 prod CO2 Inj'!T79-'Inj sep cost'!C79-'Inj sep cost'!T79</f>
        <v>994760.73455555062</v>
      </c>
      <c r="F81" s="19">
        <f>$C81*'Total CH4 prod CO2 Inj'!D79+$D81*'Total CH4 prod CO2 Inj'!U79-'Inj sep cost'!D79-'Inj sep cost'!U79</f>
        <v>994760.73455555062</v>
      </c>
      <c r="G81" s="19">
        <f>$C81*'Total CH4 prod CO2 Inj'!E79+$D81*'Total CH4 prod CO2 Inj'!V79-'Inj sep cost'!E79-'Inj sep cost'!V79</f>
        <v>994760.73455555062</v>
      </c>
      <c r="H81" s="19">
        <f>$C81*'Total CH4 prod CO2 Inj'!F79+$D81*'Total CH4 prod CO2 Inj'!W79-'Inj sep cost'!F79-'Inj sep cost'!W79</f>
        <v>994760.73455555062</v>
      </c>
      <c r="I81" s="19">
        <f>$C81*'Total CH4 prod CO2 Inj'!G79+$D81*'Total CH4 prod CO2 Inj'!X79-'Inj sep cost'!G79-'Inj sep cost'!X79</f>
        <v>994760.73455555062</v>
      </c>
      <c r="J81" s="19">
        <f>$C81*'Total CH4 prod CO2 Inj'!H79+$D81*'Total CH4 prod CO2 Inj'!Y79-'Inj sep cost'!H79-'Inj sep cost'!Y79</f>
        <v>994760.73455555062</v>
      </c>
      <c r="K81" s="19">
        <f>$C81*'Total CH4 prod CO2 Inj'!I79+$D81*'Total CH4 prod CO2 Inj'!Z79-'Inj sep cost'!I79-'Inj sep cost'!Z79</f>
        <v>994760.73455555062</v>
      </c>
      <c r="L81" s="19">
        <f>$C81*'Total CH4 prod CO2 Inj'!J79+$D81*'Total CH4 prod CO2 Inj'!AA79-'Inj sep cost'!J79-'Inj sep cost'!AA79</f>
        <v>994760.73455555062</v>
      </c>
      <c r="M81" s="19">
        <f>$C81*'Total CH4 prod CO2 Inj'!K79+$D81*'Total CH4 prod CO2 Inj'!AB79-'Inj sep cost'!K79-'Inj sep cost'!AB79</f>
        <v>994760.73455555062</v>
      </c>
      <c r="N81" s="19">
        <f>$C81*'Total CH4 prod CO2 Inj'!L79+$D81*'Total CH4 prod CO2 Inj'!AC79-'Inj sep cost'!L79-'Inj sep cost'!AC79</f>
        <v>994760.73455555062</v>
      </c>
      <c r="O81" s="19">
        <f>$C81*'Total CH4 prod CO2 Inj'!M79+$D81*'Total CH4 prod CO2 Inj'!AD79-'Inj sep cost'!M79-'Inj sep cost'!AD79</f>
        <v>994760.73455555062</v>
      </c>
      <c r="P81" s="19">
        <f>$C81*'Total CH4 prod CO2 Inj'!N79+$D81*'Total CH4 prod CO2 Inj'!AE79-'Inj sep cost'!N79-'Inj sep cost'!AE79</f>
        <v>994760.73455555062</v>
      </c>
      <c r="Q81" s="19">
        <f>$C81*'Total CH4 prod CO2 Inj'!O79+$D81*'Total CH4 prod CO2 Inj'!AF79-'Inj sep cost'!O79-'Inj sep cost'!AF79</f>
        <v>994760.73455555062</v>
      </c>
      <c r="R81" s="19">
        <f>$C81*'Total CH4 prod CO2 Inj'!P79+$D81*'Total CH4 prod CO2 Inj'!AG79-'Inj sep cost'!P79-'Inj sep cost'!AG79</f>
        <v>994760.73455555062</v>
      </c>
      <c r="S81" s="19">
        <f>$C81*'Total CH4 prod CO2 Inj'!Q79+$D81*'Total CH4 prod CO2 Inj'!AH79-'Inj sep cost'!Q79-'Inj sep cost'!AH79</f>
        <v>994760.73455555062</v>
      </c>
    </row>
    <row r="82" spans="2:19" x14ac:dyDescent="0.45">
      <c r="B82">
        <v>76</v>
      </c>
      <c r="C82" s="17">
        <f t="shared" si="3"/>
        <v>11.02053294051974</v>
      </c>
      <c r="D82" s="17">
        <f t="shared" si="4"/>
        <v>73.470219603464869</v>
      </c>
      <c r="E82" s="19">
        <f>$C82*'Total CH4 prod CO2 Inj'!C80+$D82*'Total CH4 prod CO2 Inj'!T80-'Inj sep cost'!C80-'Inj sep cost'!T80</f>
        <v>996953.63698210078</v>
      </c>
      <c r="F82" s="19">
        <f>$C82*'Total CH4 prod CO2 Inj'!D80+$D82*'Total CH4 prod CO2 Inj'!U80-'Inj sep cost'!D80-'Inj sep cost'!U80</f>
        <v>996953.63698210078</v>
      </c>
      <c r="G82" s="19">
        <f>$C82*'Total CH4 prod CO2 Inj'!E80+$D82*'Total CH4 prod CO2 Inj'!V80-'Inj sep cost'!E80-'Inj sep cost'!V80</f>
        <v>996953.63698210078</v>
      </c>
      <c r="H82" s="19">
        <f>$C82*'Total CH4 prod CO2 Inj'!F80+$D82*'Total CH4 prod CO2 Inj'!W80-'Inj sep cost'!F80-'Inj sep cost'!W80</f>
        <v>996953.63698210078</v>
      </c>
      <c r="I82" s="19">
        <f>$C82*'Total CH4 prod CO2 Inj'!G80+$D82*'Total CH4 prod CO2 Inj'!X80-'Inj sep cost'!G80-'Inj sep cost'!X80</f>
        <v>996953.63698210078</v>
      </c>
      <c r="J82" s="19">
        <f>$C82*'Total CH4 prod CO2 Inj'!H80+$D82*'Total CH4 prod CO2 Inj'!Y80-'Inj sep cost'!H80-'Inj sep cost'!Y80</f>
        <v>996953.63698210078</v>
      </c>
      <c r="K82" s="19">
        <f>$C82*'Total CH4 prod CO2 Inj'!I80+$D82*'Total CH4 prod CO2 Inj'!Z80-'Inj sep cost'!I80-'Inj sep cost'!Z80</f>
        <v>996953.63698210078</v>
      </c>
      <c r="L82" s="19">
        <f>$C82*'Total CH4 prod CO2 Inj'!J80+$D82*'Total CH4 prod CO2 Inj'!AA80-'Inj sep cost'!J80-'Inj sep cost'!AA80</f>
        <v>996953.63698210078</v>
      </c>
      <c r="M82" s="19">
        <f>$C82*'Total CH4 prod CO2 Inj'!K80+$D82*'Total CH4 prod CO2 Inj'!AB80-'Inj sep cost'!K80-'Inj sep cost'!AB80</f>
        <v>996953.63698210078</v>
      </c>
      <c r="N82" s="19">
        <f>$C82*'Total CH4 prod CO2 Inj'!L80+$D82*'Total CH4 prod CO2 Inj'!AC80-'Inj sep cost'!L80-'Inj sep cost'!AC80</f>
        <v>996953.63698210078</v>
      </c>
      <c r="O82" s="19">
        <f>$C82*'Total CH4 prod CO2 Inj'!M80+$D82*'Total CH4 prod CO2 Inj'!AD80-'Inj sep cost'!M80-'Inj sep cost'!AD80</f>
        <v>996953.63698210078</v>
      </c>
      <c r="P82" s="19">
        <f>$C82*'Total CH4 prod CO2 Inj'!N80+$D82*'Total CH4 prod CO2 Inj'!AE80-'Inj sep cost'!N80-'Inj sep cost'!AE80</f>
        <v>996953.63698210078</v>
      </c>
      <c r="Q82" s="19">
        <f>$C82*'Total CH4 prod CO2 Inj'!O80+$D82*'Total CH4 prod CO2 Inj'!AF80-'Inj sep cost'!O80-'Inj sep cost'!AF80</f>
        <v>996953.63698210078</v>
      </c>
      <c r="R82" s="19">
        <f>$C82*'Total CH4 prod CO2 Inj'!P80+$D82*'Total CH4 prod CO2 Inj'!AG80-'Inj sep cost'!P80-'Inj sep cost'!AG80</f>
        <v>996953.63698210078</v>
      </c>
      <c r="S82" s="19">
        <f>$C82*'Total CH4 prod CO2 Inj'!Q80+$D82*'Total CH4 prod CO2 Inj'!AH80-'Inj sep cost'!Q80-'Inj sep cost'!AH80</f>
        <v>996953.63698210078</v>
      </c>
    </row>
    <row r="83" spans="2:19" x14ac:dyDescent="0.45">
      <c r="B83">
        <v>77</v>
      </c>
      <c r="C83" s="17">
        <f t="shared" si="3"/>
        <v>11.213392266978836</v>
      </c>
      <c r="D83" s="17">
        <f t="shared" si="4"/>
        <v>74.755948446525508</v>
      </c>
      <c r="E83" s="19">
        <f>$C83*'Total CH4 prod CO2 Inj'!C81+$D83*'Total CH4 prod CO2 Inj'!T81-'Inj sep cost'!C81-'Inj sep cost'!T81</f>
        <v>998206.32179014664</v>
      </c>
      <c r="F83" s="19">
        <f>$C83*'Total CH4 prod CO2 Inj'!D81+$D83*'Total CH4 prod CO2 Inj'!U81-'Inj sep cost'!D81-'Inj sep cost'!U81</f>
        <v>998206.32179014664</v>
      </c>
      <c r="G83" s="19">
        <f>$C83*'Total CH4 prod CO2 Inj'!E81+$D83*'Total CH4 prod CO2 Inj'!V81-'Inj sep cost'!E81-'Inj sep cost'!V81</f>
        <v>998206.32179014664</v>
      </c>
      <c r="H83" s="19">
        <f>$C83*'Total CH4 prod CO2 Inj'!F81+$D83*'Total CH4 prod CO2 Inj'!W81-'Inj sep cost'!F81-'Inj sep cost'!W81</f>
        <v>998206.32179014664</v>
      </c>
      <c r="I83" s="19">
        <f>$C83*'Total CH4 prod CO2 Inj'!G81+$D83*'Total CH4 prod CO2 Inj'!X81-'Inj sep cost'!G81-'Inj sep cost'!X81</f>
        <v>998206.32179014664</v>
      </c>
      <c r="J83" s="19">
        <f>$C83*'Total CH4 prod CO2 Inj'!H81+$D83*'Total CH4 prod CO2 Inj'!Y81-'Inj sep cost'!H81-'Inj sep cost'!Y81</f>
        <v>998206.32179014664</v>
      </c>
      <c r="K83" s="19">
        <f>$C83*'Total CH4 prod CO2 Inj'!I81+$D83*'Total CH4 prod CO2 Inj'!Z81-'Inj sep cost'!I81-'Inj sep cost'!Z81</f>
        <v>998206.32179014664</v>
      </c>
      <c r="L83" s="19">
        <f>$C83*'Total CH4 prod CO2 Inj'!J81+$D83*'Total CH4 prod CO2 Inj'!AA81-'Inj sep cost'!J81-'Inj sep cost'!AA81</f>
        <v>998206.32179014664</v>
      </c>
      <c r="M83" s="19">
        <f>$C83*'Total CH4 prod CO2 Inj'!K81+$D83*'Total CH4 prod CO2 Inj'!AB81-'Inj sep cost'!K81-'Inj sep cost'!AB81</f>
        <v>998206.32179014664</v>
      </c>
      <c r="N83" s="19">
        <f>$C83*'Total CH4 prod CO2 Inj'!L81+$D83*'Total CH4 prod CO2 Inj'!AC81-'Inj sep cost'!L81-'Inj sep cost'!AC81</f>
        <v>998206.32179014664</v>
      </c>
      <c r="O83" s="19">
        <f>$C83*'Total CH4 prod CO2 Inj'!M81+$D83*'Total CH4 prod CO2 Inj'!AD81-'Inj sep cost'!M81-'Inj sep cost'!AD81</f>
        <v>998206.32179014664</v>
      </c>
      <c r="P83" s="19">
        <f>$C83*'Total CH4 prod CO2 Inj'!N81+$D83*'Total CH4 prod CO2 Inj'!AE81-'Inj sep cost'!N81-'Inj sep cost'!AE81</f>
        <v>998206.32179014664</v>
      </c>
      <c r="Q83" s="19">
        <f>$C83*'Total CH4 prod CO2 Inj'!O81+$D83*'Total CH4 prod CO2 Inj'!AF81-'Inj sep cost'!O81-'Inj sep cost'!AF81</f>
        <v>998206.32179014664</v>
      </c>
      <c r="R83" s="19">
        <f>$C83*'Total CH4 prod CO2 Inj'!P81+$D83*'Total CH4 prod CO2 Inj'!AG81-'Inj sep cost'!P81-'Inj sep cost'!AG81</f>
        <v>998206.32179014664</v>
      </c>
      <c r="S83" s="19">
        <f>$C83*'Total CH4 prod CO2 Inj'!Q81+$D83*'Total CH4 prod CO2 Inj'!AH81-'Inj sep cost'!Q81-'Inj sep cost'!AH81</f>
        <v>998206.32179014664</v>
      </c>
    </row>
    <row r="84" spans="2:19" x14ac:dyDescent="0.45">
      <c r="B84">
        <v>78</v>
      </c>
      <c r="C84" s="17">
        <f t="shared" si="3"/>
        <v>11.409626631650967</v>
      </c>
      <c r="D84" s="17">
        <f t="shared" si="4"/>
        <v>76.064177544339714</v>
      </c>
      <c r="E84" s="19">
        <f>$C84*'Total CH4 prod CO2 Inj'!C82+$D84*'Total CH4 prod CO2 Inj'!T82-'Inj sep cost'!C82-'Inj sep cost'!T82</f>
        <v>1037078.8196598706</v>
      </c>
      <c r="F84" s="19">
        <f>$C84*'Total CH4 prod CO2 Inj'!D82+$D84*'Total CH4 prod CO2 Inj'!U82-'Inj sep cost'!D82-'Inj sep cost'!U82</f>
        <v>1037078.8196598706</v>
      </c>
      <c r="G84" s="19">
        <f>$C84*'Total CH4 prod CO2 Inj'!E82+$D84*'Total CH4 prod CO2 Inj'!V82-'Inj sep cost'!E82-'Inj sep cost'!V82</f>
        <v>1037078.8196598706</v>
      </c>
      <c r="H84" s="19">
        <f>$C84*'Total CH4 prod CO2 Inj'!F82+$D84*'Total CH4 prod CO2 Inj'!W82-'Inj sep cost'!F82-'Inj sep cost'!W82</f>
        <v>1037078.8196598706</v>
      </c>
      <c r="I84" s="19">
        <f>$C84*'Total CH4 prod CO2 Inj'!G82+$D84*'Total CH4 prod CO2 Inj'!X82-'Inj sep cost'!G82-'Inj sep cost'!X82</f>
        <v>1037078.8196598706</v>
      </c>
      <c r="J84" s="19">
        <f>$C84*'Total CH4 prod CO2 Inj'!H82+$D84*'Total CH4 prod CO2 Inj'!Y82-'Inj sep cost'!H82-'Inj sep cost'!Y82</f>
        <v>1037078.8196598706</v>
      </c>
      <c r="K84" s="19">
        <f>$C84*'Total CH4 prod CO2 Inj'!I82+$D84*'Total CH4 prod CO2 Inj'!Z82-'Inj sep cost'!I82-'Inj sep cost'!Z82</f>
        <v>1037078.8196598706</v>
      </c>
      <c r="L84" s="19">
        <f>$C84*'Total CH4 prod CO2 Inj'!J82+$D84*'Total CH4 prod CO2 Inj'!AA82-'Inj sep cost'!J82-'Inj sep cost'!AA82</f>
        <v>1037078.8196598706</v>
      </c>
      <c r="M84" s="19">
        <f>$C84*'Total CH4 prod CO2 Inj'!K82+$D84*'Total CH4 prod CO2 Inj'!AB82-'Inj sep cost'!K82-'Inj sep cost'!AB82</f>
        <v>1037078.8196598706</v>
      </c>
      <c r="N84" s="19">
        <f>$C84*'Total CH4 prod CO2 Inj'!L82+$D84*'Total CH4 prod CO2 Inj'!AC82-'Inj sep cost'!L82-'Inj sep cost'!AC82</f>
        <v>1037078.8196598706</v>
      </c>
      <c r="O84" s="19">
        <f>$C84*'Total CH4 prod CO2 Inj'!M82+$D84*'Total CH4 prod CO2 Inj'!AD82-'Inj sep cost'!M82-'Inj sep cost'!AD82</f>
        <v>1037078.8196598706</v>
      </c>
      <c r="P84" s="19">
        <f>$C84*'Total CH4 prod CO2 Inj'!N82+$D84*'Total CH4 prod CO2 Inj'!AE82-'Inj sep cost'!N82-'Inj sep cost'!AE82</f>
        <v>1037078.8196598706</v>
      </c>
      <c r="Q84" s="19">
        <f>$C84*'Total CH4 prod CO2 Inj'!O82+$D84*'Total CH4 prod CO2 Inj'!AF82-'Inj sep cost'!O82-'Inj sep cost'!AF82</f>
        <v>1037078.8196598706</v>
      </c>
      <c r="R84" s="19">
        <f>$C84*'Total CH4 prod CO2 Inj'!P82+$D84*'Total CH4 prod CO2 Inj'!AG82-'Inj sep cost'!P82-'Inj sep cost'!AG82</f>
        <v>1037078.8196598706</v>
      </c>
      <c r="S84" s="19">
        <f>$C84*'Total CH4 prod CO2 Inj'!Q82+$D84*'Total CH4 prod CO2 Inj'!AH82-'Inj sep cost'!Q82-'Inj sep cost'!AH82</f>
        <v>1037078.8196598706</v>
      </c>
    </row>
    <row r="85" spans="2:19" x14ac:dyDescent="0.45">
      <c r="B85">
        <v>79</v>
      </c>
      <c r="C85" s="17">
        <f t="shared" si="3"/>
        <v>11.609295097704861</v>
      </c>
      <c r="D85" s="17">
        <f t="shared" si="4"/>
        <v>77.395300651365659</v>
      </c>
      <c r="E85" s="19">
        <f>$C85*'Total CH4 prod CO2 Inj'!C83+$D85*'Total CH4 prod CO2 Inj'!T83-'Inj sep cost'!C83-'Inj sep cost'!T83</f>
        <v>1038758.787799218</v>
      </c>
      <c r="F85" s="19">
        <f>$C85*'Total CH4 prod CO2 Inj'!D83+$D85*'Total CH4 prod CO2 Inj'!U83-'Inj sep cost'!D83-'Inj sep cost'!U83</f>
        <v>1038758.787799218</v>
      </c>
      <c r="G85" s="19">
        <f>$C85*'Total CH4 prod CO2 Inj'!E83+$D85*'Total CH4 prod CO2 Inj'!V83-'Inj sep cost'!E83-'Inj sep cost'!V83</f>
        <v>1038758.787799218</v>
      </c>
      <c r="H85" s="19">
        <f>$C85*'Total CH4 prod CO2 Inj'!F83+$D85*'Total CH4 prod CO2 Inj'!W83-'Inj sep cost'!F83-'Inj sep cost'!W83</f>
        <v>1038758.787799218</v>
      </c>
      <c r="I85" s="19">
        <f>$C85*'Total CH4 prod CO2 Inj'!G83+$D85*'Total CH4 prod CO2 Inj'!X83-'Inj sep cost'!G83-'Inj sep cost'!X83</f>
        <v>1038758.787799218</v>
      </c>
      <c r="J85" s="19">
        <f>$C85*'Total CH4 prod CO2 Inj'!H83+$D85*'Total CH4 prod CO2 Inj'!Y83-'Inj sep cost'!H83-'Inj sep cost'!Y83</f>
        <v>1038758.787799218</v>
      </c>
      <c r="K85" s="19">
        <f>$C85*'Total CH4 prod CO2 Inj'!I83+$D85*'Total CH4 prod CO2 Inj'!Z83-'Inj sep cost'!I83-'Inj sep cost'!Z83</f>
        <v>1038758.787799218</v>
      </c>
      <c r="L85" s="19">
        <f>$C85*'Total CH4 prod CO2 Inj'!J83+$D85*'Total CH4 prod CO2 Inj'!AA83-'Inj sep cost'!J83-'Inj sep cost'!AA83</f>
        <v>1038758.787799218</v>
      </c>
      <c r="M85" s="19">
        <f>$C85*'Total CH4 prod CO2 Inj'!K83+$D85*'Total CH4 prod CO2 Inj'!AB83-'Inj sep cost'!K83-'Inj sep cost'!AB83</f>
        <v>1038758.787799218</v>
      </c>
      <c r="N85" s="19">
        <f>$C85*'Total CH4 prod CO2 Inj'!L83+$D85*'Total CH4 prod CO2 Inj'!AC83-'Inj sep cost'!L83-'Inj sep cost'!AC83</f>
        <v>1038758.787799218</v>
      </c>
      <c r="O85" s="19">
        <f>$C85*'Total CH4 prod CO2 Inj'!M83+$D85*'Total CH4 prod CO2 Inj'!AD83-'Inj sep cost'!M83-'Inj sep cost'!AD83</f>
        <v>1038758.787799218</v>
      </c>
      <c r="P85" s="19">
        <f>$C85*'Total CH4 prod CO2 Inj'!N83+$D85*'Total CH4 prod CO2 Inj'!AE83-'Inj sep cost'!N83-'Inj sep cost'!AE83</f>
        <v>1038758.787799218</v>
      </c>
      <c r="Q85" s="19">
        <f>$C85*'Total CH4 prod CO2 Inj'!O83+$D85*'Total CH4 prod CO2 Inj'!AF83-'Inj sep cost'!O83-'Inj sep cost'!AF83</f>
        <v>1038758.787799218</v>
      </c>
      <c r="R85" s="19">
        <f>$C85*'Total CH4 prod CO2 Inj'!P83+$D85*'Total CH4 prod CO2 Inj'!AG83-'Inj sep cost'!P83-'Inj sep cost'!AG83</f>
        <v>1038758.787799218</v>
      </c>
      <c r="S85" s="19">
        <f>$C85*'Total CH4 prod CO2 Inj'!Q83+$D85*'Total CH4 prod CO2 Inj'!AH83-'Inj sep cost'!Q83-'Inj sep cost'!AH83</f>
        <v>1038758.787799218</v>
      </c>
    </row>
    <row r="86" spans="2:19" x14ac:dyDescent="0.45">
      <c r="B86">
        <v>80</v>
      </c>
      <c r="C86" s="17">
        <f t="shared" si="3"/>
        <v>11.812457761914697</v>
      </c>
      <c r="D86" s="17">
        <f t="shared" si="4"/>
        <v>78.749718412764565</v>
      </c>
      <c r="E86" s="19">
        <f>$C86*'Total CH4 prod CO2 Inj'!C84+$D86*'Total CH4 prod CO2 Inj'!T84-'Inj sep cost'!C84-'Inj sep cost'!T84</f>
        <v>1039450.412342431</v>
      </c>
      <c r="F86" s="19">
        <f>$C86*'Total CH4 prod CO2 Inj'!D84+$D86*'Total CH4 prod CO2 Inj'!U84-'Inj sep cost'!D84-'Inj sep cost'!U84</f>
        <v>1039450.412342431</v>
      </c>
      <c r="G86" s="19">
        <f>$C86*'Total CH4 prod CO2 Inj'!E84+$D86*'Total CH4 prod CO2 Inj'!V84-'Inj sep cost'!E84-'Inj sep cost'!V84</f>
        <v>1039450.412342431</v>
      </c>
      <c r="H86" s="19">
        <f>$C86*'Total CH4 prod CO2 Inj'!F84+$D86*'Total CH4 prod CO2 Inj'!W84-'Inj sep cost'!F84-'Inj sep cost'!W84</f>
        <v>1039450.412342431</v>
      </c>
      <c r="I86" s="19">
        <f>$C86*'Total CH4 prod CO2 Inj'!G84+$D86*'Total CH4 prod CO2 Inj'!X84-'Inj sep cost'!G84-'Inj sep cost'!X84</f>
        <v>1039450.412342431</v>
      </c>
      <c r="J86" s="19">
        <f>$C86*'Total CH4 prod CO2 Inj'!H84+$D86*'Total CH4 prod CO2 Inj'!Y84-'Inj sep cost'!H84-'Inj sep cost'!Y84</f>
        <v>1039450.412342431</v>
      </c>
      <c r="K86" s="19">
        <f>$C86*'Total CH4 prod CO2 Inj'!I84+$D86*'Total CH4 prod CO2 Inj'!Z84-'Inj sep cost'!I84-'Inj sep cost'!Z84</f>
        <v>1039450.412342431</v>
      </c>
      <c r="L86" s="19">
        <f>$C86*'Total CH4 prod CO2 Inj'!J84+$D86*'Total CH4 prod CO2 Inj'!AA84-'Inj sep cost'!J84-'Inj sep cost'!AA84</f>
        <v>1039450.412342431</v>
      </c>
      <c r="M86" s="19">
        <f>$C86*'Total CH4 prod CO2 Inj'!K84+$D86*'Total CH4 prod CO2 Inj'!AB84-'Inj sep cost'!K84-'Inj sep cost'!AB84</f>
        <v>1039450.412342431</v>
      </c>
      <c r="N86" s="19">
        <f>$C86*'Total CH4 prod CO2 Inj'!L84+$D86*'Total CH4 prod CO2 Inj'!AC84-'Inj sep cost'!L84-'Inj sep cost'!AC84</f>
        <v>1039450.412342431</v>
      </c>
      <c r="O86" s="19">
        <f>$C86*'Total CH4 prod CO2 Inj'!M84+$D86*'Total CH4 prod CO2 Inj'!AD84-'Inj sep cost'!M84-'Inj sep cost'!AD84</f>
        <v>1039450.412342431</v>
      </c>
      <c r="P86" s="19">
        <f>$C86*'Total CH4 prod CO2 Inj'!N84+$D86*'Total CH4 prod CO2 Inj'!AE84-'Inj sep cost'!N84-'Inj sep cost'!AE84</f>
        <v>1039450.412342431</v>
      </c>
      <c r="Q86" s="19">
        <f>$C86*'Total CH4 prod CO2 Inj'!O84+$D86*'Total CH4 prod CO2 Inj'!AF84-'Inj sep cost'!O84-'Inj sep cost'!AF84</f>
        <v>1039450.412342431</v>
      </c>
      <c r="R86" s="19">
        <f>$C86*'Total CH4 prod CO2 Inj'!P84+$D86*'Total CH4 prod CO2 Inj'!AG84-'Inj sep cost'!P84-'Inj sep cost'!AG84</f>
        <v>1039450.412342431</v>
      </c>
      <c r="S86" s="19">
        <f>$C86*'Total CH4 prod CO2 Inj'!Q84+$D86*'Total CH4 prod CO2 Inj'!AH84-'Inj sep cost'!Q84-'Inj sep cost'!AH84</f>
        <v>1039450.412342431</v>
      </c>
    </row>
    <row r="87" spans="2:19" x14ac:dyDescent="0.45">
      <c r="B87">
        <v>81</v>
      </c>
      <c r="C87" s="17">
        <f t="shared" si="3"/>
        <v>12.019175772748206</v>
      </c>
      <c r="D87" s="17">
        <f t="shared" si="4"/>
        <v>80.127838484987947</v>
      </c>
      <c r="E87" s="19">
        <f>$C87*'Total CH4 prod CO2 Inj'!C85+$D87*'Total CH4 prod CO2 Inj'!T85-'Inj sep cost'!C85-'Inj sep cost'!T85</f>
        <v>1039304.2040061573</v>
      </c>
      <c r="F87" s="19">
        <f>$C87*'Total CH4 prod CO2 Inj'!D85+$D87*'Total CH4 prod CO2 Inj'!U85-'Inj sep cost'!D85-'Inj sep cost'!U85</f>
        <v>1039304.2040061573</v>
      </c>
      <c r="G87" s="19">
        <f>$C87*'Total CH4 prod CO2 Inj'!E85+$D87*'Total CH4 prod CO2 Inj'!V85-'Inj sep cost'!E85-'Inj sep cost'!V85</f>
        <v>1039304.2040061573</v>
      </c>
      <c r="H87" s="19">
        <f>$C87*'Total CH4 prod CO2 Inj'!F85+$D87*'Total CH4 prod CO2 Inj'!W85-'Inj sep cost'!F85-'Inj sep cost'!W85</f>
        <v>1039304.2040061573</v>
      </c>
      <c r="I87" s="19">
        <f>$C87*'Total CH4 prod CO2 Inj'!G85+$D87*'Total CH4 prod CO2 Inj'!X85-'Inj sep cost'!G85-'Inj sep cost'!X85</f>
        <v>1039304.2040061573</v>
      </c>
      <c r="J87" s="19">
        <f>$C87*'Total CH4 prod CO2 Inj'!H85+$D87*'Total CH4 prod CO2 Inj'!Y85-'Inj sep cost'!H85-'Inj sep cost'!Y85</f>
        <v>1039304.2040061573</v>
      </c>
      <c r="K87" s="19">
        <f>$C87*'Total CH4 prod CO2 Inj'!I85+$D87*'Total CH4 prod CO2 Inj'!Z85-'Inj sep cost'!I85-'Inj sep cost'!Z85</f>
        <v>1039304.2040061573</v>
      </c>
      <c r="L87" s="19">
        <f>$C87*'Total CH4 prod CO2 Inj'!J85+$D87*'Total CH4 prod CO2 Inj'!AA85-'Inj sep cost'!J85-'Inj sep cost'!AA85</f>
        <v>1039304.2040061573</v>
      </c>
      <c r="M87" s="19">
        <f>$C87*'Total CH4 prod CO2 Inj'!K85+$D87*'Total CH4 prod CO2 Inj'!AB85-'Inj sep cost'!K85-'Inj sep cost'!AB85</f>
        <v>1039304.2040061573</v>
      </c>
      <c r="N87" s="19">
        <f>$C87*'Total CH4 prod CO2 Inj'!L85+$D87*'Total CH4 prod CO2 Inj'!AC85-'Inj sep cost'!L85-'Inj sep cost'!AC85</f>
        <v>1039304.2040061573</v>
      </c>
      <c r="O87" s="19">
        <f>$C87*'Total CH4 prod CO2 Inj'!M85+$D87*'Total CH4 prod CO2 Inj'!AD85-'Inj sep cost'!M85-'Inj sep cost'!AD85</f>
        <v>1039304.2040061573</v>
      </c>
      <c r="P87" s="19">
        <f>$C87*'Total CH4 prod CO2 Inj'!N85+$D87*'Total CH4 prod CO2 Inj'!AE85-'Inj sep cost'!N85-'Inj sep cost'!AE85</f>
        <v>1039304.2040061573</v>
      </c>
      <c r="Q87" s="19">
        <f>$C87*'Total CH4 prod CO2 Inj'!O85+$D87*'Total CH4 prod CO2 Inj'!AF85-'Inj sep cost'!O85-'Inj sep cost'!AF85</f>
        <v>1039304.2040061573</v>
      </c>
      <c r="R87" s="19">
        <f>$C87*'Total CH4 prod CO2 Inj'!P85+$D87*'Total CH4 prod CO2 Inj'!AG85-'Inj sep cost'!P85-'Inj sep cost'!AG85</f>
        <v>1039304.2040061573</v>
      </c>
      <c r="S87" s="19">
        <f>$C87*'Total CH4 prod CO2 Inj'!Q85+$D87*'Total CH4 prod CO2 Inj'!AH85-'Inj sep cost'!Q85-'Inj sep cost'!AH85</f>
        <v>1039304.2040061573</v>
      </c>
    </row>
    <row r="88" spans="2:19" x14ac:dyDescent="0.45">
      <c r="B88">
        <v>82</v>
      </c>
      <c r="C88" s="17">
        <f t="shared" si="3"/>
        <v>12.2295113487713</v>
      </c>
      <c r="D88" s="17">
        <f t="shared" si="4"/>
        <v>81.530075658475241</v>
      </c>
      <c r="E88" s="19">
        <f>$C88*'Total CH4 prod CO2 Inj'!C86+$D88*'Total CH4 prod CO2 Inj'!T86-'Inj sep cost'!C86-'Inj sep cost'!T86</f>
        <v>1038468.5350733295</v>
      </c>
      <c r="F88" s="19">
        <f>$C88*'Total CH4 prod CO2 Inj'!D86+$D88*'Total CH4 prod CO2 Inj'!U86-'Inj sep cost'!D86-'Inj sep cost'!U86</f>
        <v>1038468.5350733295</v>
      </c>
      <c r="G88" s="19">
        <f>$C88*'Total CH4 prod CO2 Inj'!E86+$D88*'Total CH4 prod CO2 Inj'!V86-'Inj sep cost'!E86-'Inj sep cost'!V86</f>
        <v>1038468.5350733295</v>
      </c>
      <c r="H88" s="19">
        <f>$C88*'Total CH4 prod CO2 Inj'!F86+$D88*'Total CH4 prod CO2 Inj'!W86-'Inj sep cost'!F86-'Inj sep cost'!W86</f>
        <v>1038468.5350733295</v>
      </c>
      <c r="I88" s="19">
        <f>$C88*'Total CH4 prod CO2 Inj'!G86+$D88*'Total CH4 prod CO2 Inj'!X86-'Inj sep cost'!G86-'Inj sep cost'!X86</f>
        <v>1038468.5350733295</v>
      </c>
      <c r="J88" s="19">
        <f>$C88*'Total CH4 prod CO2 Inj'!H86+$D88*'Total CH4 prod CO2 Inj'!Y86-'Inj sep cost'!H86-'Inj sep cost'!Y86</f>
        <v>1038468.5350733295</v>
      </c>
      <c r="K88" s="19">
        <f>$C88*'Total CH4 prod CO2 Inj'!I86+$D88*'Total CH4 prod CO2 Inj'!Z86-'Inj sep cost'!I86-'Inj sep cost'!Z86</f>
        <v>1038468.5350733295</v>
      </c>
      <c r="L88" s="19">
        <f>$C88*'Total CH4 prod CO2 Inj'!J86+$D88*'Total CH4 prod CO2 Inj'!AA86-'Inj sep cost'!J86-'Inj sep cost'!AA86</f>
        <v>1038468.5350733295</v>
      </c>
      <c r="M88" s="19">
        <f>$C88*'Total CH4 prod CO2 Inj'!K86+$D88*'Total CH4 prod CO2 Inj'!AB86-'Inj sep cost'!K86-'Inj sep cost'!AB86</f>
        <v>1038468.5350733295</v>
      </c>
      <c r="N88" s="19">
        <f>$C88*'Total CH4 prod CO2 Inj'!L86+$D88*'Total CH4 prod CO2 Inj'!AC86-'Inj sep cost'!L86-'Inj sep cost'!AC86</f>
        <v>1038468.5350733295</v>
      </c>
      <c r="O88" s="19">
        <f>$C88*'Total CH4 prod CO2 Inj'!M86+$D88*'Total CH4 prod CO2 Inj'!AD86-'Inj sep cost'!M86-'Inj sep cost'!AD86</f>
        <v>1038468.5350733295</v>
      </c>
      <c r="P88" s="19">
        <f>$C88*'Total CH4 prod CO2 Inj'!N86+$D88*'Total CH4 prod CO2 Inj'!AE86-'Inj sep cost'!N86-'Inj sep cost'!AE86</f>
        <v>1038468.5350733295</v>
      </c>
      <c r="Q88" s="19">
        <f>$C88*'Total CH4 prod CO2 Inj'!O86+$D88*'Total CH4 prod CO2 Inj'!AF86-'Inj sep cost'!O86-'Inj sep cost'!AF86</f>
        <v>1038468.5350733295</v>
      </c>
      <c r="R88" s="19">
        <f>$C88*'Total CH4 prod CO2 Inj'!P86+$D88*'Total CH4 prod CO2 Inj'!AG86-'Inj sep cost'!P86-'Inj sep cost'!AG86</f>
        <v>1038468.5350733295</v>
      </c>
      <c r="S88" s="19">
        <f>$C88*'Total CH4 prod CO2 Inj'!Q86+$D88*'Total CH4 prod CO2 Inj'!AH86-'Inj sep cost'!Q86-'Inj sep cost'!AH86</f>
        <v>1038468.5350733295</v>
      </c>
    </row>
    <row r="89" spans="2:19" x14ac:dyDescent="0.45">
      <c r="B89">
        <v>83</v>
      </c>
      <c r="C89" s="17">
        <f t="shared" si="3"/>
        <v>12.443527797374799</v>
      </c>
      <c r="D89" s="17">
        <f t="shared" si="4"/>
        <v>82.956851982498563</v>
      </c>
      <c r="E89" s="19">
        <f>$C89*'Total CH4 prod CO2 Inj'!C87+$D89*'Total CH4 prod CO2 Inj'!T87-'Inj sep cost'!C87-'Inj sep cost'!T87</f>
        <v>1084270.7261826526</v>
      </c>
      <c r="F89" s="19">
        <f>$C89*'Total CH4 prod CO2 Inj'!D87+$D89*'Total CH4 prod CO2 Inj'!U87-'Inj sep cost'!D87-'Inj sep cost'!U87</f>
        <v>1084270.7261826526</v>
      </c>
      <c r="G89" s="19">
        <f>$C89*'Total CH4 prod CO2 Inj'!E87+$D89*'Total CH4 prod CO2 Inj'!V87-'Inj sep cost'!E87-'Inj sep cost'!V87</f>
        <v>1084270.7261826526</v>
      </c>
      <c r="H89" s="19">
        <f>$C89*'Total CH4 prod CO2 Inj'!F87+$D89*'Total CH4 prod CO2 Inj'!W87-'Inj sep cost'!F87-'Inj sep cost'!W87</f>
        <v>1084270.7261826526</v>
      </c>
      <c r="I89" s="19">
        <f>$C89*'Total CH4 prod CO2 Inj'!G87+$D89*'Total CH4 prod CO2 Inj'!X87-'Inj sep cost'!G87-'Inj sep cost'!X87</f>
        <v>1084270.7261826526</v>
      </c>
      <c r="J89" s="19">
        <f>$C89*'Total CH4 prod CO2 Inj'!H87+$D89*'Total CH4 prod CO2 Inj'!Y87-'Inj sep cost'!H87-'Inj sep cost'!Y87</f>
        <v>1084270.7261826526</v>
      </c>
      <c r="K89" s="19">
        <f>$C89*'Total CH4 prod CO2 Inj'!I87+$D89*'Total CH4 prod CO2 Inj'!Z87-'Inj sep cost'!I87-'Inj sep cost'!Z87</f>
        <v>1084270.7261826526</v>
      </c>
      <c r="L89" s="19">
        <f>$C89*'Total CH4 prod CO2 Inj'!J87+$D89*'Total CH4 prod CO2 Inj'!AA87-'Inj sep cost'!J87-'Inj sep cost'!AA87</f>
        <v>1084270.7261826526</v>
      </c>
      <c r="M89" s="19">
        <f>$C89*'Total CH4 prod CO2 Inj'!K87+$D89*'Total CH4 prod CO2 Inj'!AB87-'Inj sep cost'!K87-'Inj sep cost'!AB87</f>
        <v>1084270.7261826526</v>
      </c>
      <c r="N89" s="19">
        <f>$C89*'Total CH4 prod CO2 Inj'!L87+$D89*'Total CH4 prod CO2 Inj'!AC87-'Inj sep cost'!L87-'Inj sep cost'!AC87</f>
        <v>1084270.7261826526</v>
      </c>
      <c r="O89" s="19">
        <f>$C89*'Total CH4 prod CO2 Inj'!M87+$D89*'Total CH4 prod CO2 Inj'!AD87-'Inj sep cost'!M87-'Inj sep cost'!AD87</f>
        <v>1084270.7261826526</v>
      </c>
      <c r="P89" s="19">
        <f>$C89*'Total CH4 prod CO2 Inj'!N87+$D89*'Total CH4 prod CO2 Inj'!AE87-'Inj sep cost'!N87-'Inj sep cost'!AE87</f>
        <v>1084270.7261826526</v>
      </c>
      <c r="Q89" s="19">
        <f>$C89*'Total CH4 prod CO2 Inj'!O87+$D89*'Total CH4 prod CO2 Inj'!AF87-'Inj sep cost'!O87-'Inj sep cost'!AF87</f>
        <v>1084270.7261826526</v>
      </c>
      <c r="R89" s="19">
        <f>$C89*'Total CH4 prod CO2 Inj'!P87+$D89*'Total CH4 prod CO2 Inj'!AG87-'Inj sep cost'!P87-'Inj sep cost'!AG87</f>
        <v>1084270.7261826526</v>
      </c>
      <c r="S89" s="19">
        <f>$C89*'Total CH4 prod CO2 Inj'!Q87+$D89*'Total CH4 prod CO2 Inj'!AH87-'Inj sep cost'!Q87-'Inj sep cost'!AH87</f>
        <v>1084270.7261826526</v>
      </c>
    </row>
    <row r="90" spans="2:19" x14ac:dyDescent="0.45">
      <c r="B90">
        <v>84</v>
      </c>
      <c r="C90" s="17">
        <f t="shared" si="3"/>
        <v>12.661289533828858</v>
      </c>
      <c r="D90" s="17">
        <f t="shared" si="4"/>
        <v>84.408596892192293</v>
      </c>
      <c r="E90" s="19">
        <f>$C90*'Total CH4 prod CO2 Inj'!C88+$D90*'Total CH4 prod CO2 Inj'!T88-'Inj sep cost'!C88-'Inj sep cost'!T88</f>
        <v>1083623.7284855535</v>
      </c>
      <c r="F90" s="19">
        <f>$C90*'Total CH4 prod CO2 Inj'!D88+$D90*'Total CH4 prod CO2 Inj'!U88-'Inj sep cost'!D88-'Inj sep cost'!U88</f>
        <v>1083623.7284855535</v>
      </c>
      <c r="G90" s="19">
        <f>$C90*'Total CH4 prod CO2 Inj'!E88+$D90*'Total CH4 prod CO2 Inj'!V88-'Inj sep cost'!E88-'Inj sep cost'!V88</f>
        <v>1083623.7284855535</v>
      </c>
      <c r="H90" s="19">
        <f>$C90*'Total CH4 prod CO2 Inj'!F88+$D90*'Total CH4 prod CO2 Inj'!W88-'Inj sep cost'!F88-'Inj sep cost'!W88</f>
        <v>1083623.7284855535</v>
      </c>
      <c r="I90" s="19">
        <f>$C90*'Total CH4 prod CO2 Inj'!G88+$D90*'Total CH4 prod CO2 Inj'!X88-'Inj sep cost'!G88-'Inj sep cost'!X88</f>
        <v>1083623.7284855535</v>
      </c>
      <c r="J90" s="19">
        <f>$C90*'Total CH4 prod CO2 Inj'!H88+$D90*'Total CH4 prod CO2 Inj'!Y88-'Inj sep cost'!H88-'Inj sep cost'!Y88</f>
        <v>1083623.7284855535</v>
      </c>
      <c r="K90" s="19">
        <f>$C90*'Total CH4 prod CO2 Inj'!I88+$D90*'Total CH4 prod CO2 Inj'!Z88-'Inj sep cost'!I88-'Inj sep cost'!Z88</f>
        <v>1083623.7284855535</v>
      </c>
      <c r="L90" s="19">
        <f>$C90*'Total CH4 prod CO2 Inj'!J88+$D90*'Total CH4 prod CO2 Inj'!AA88-'Inj sep cost'!J88-'Inj sep cost'!AA88</f>
        <v>1083623.7284855535</v>
      </c>
      <c r="M90" s="19">
        <f>$C90*'Total CH4 prod CO2 Inj'!K88+$D90*'Total CH4 prod CO2 Inj'!AB88-'Inj sep cost'!K88-'Inj sep cost'!AB88</f>
        <v>1083623.7284855535</v>
      </c>
      <c r="N90" s="19">
        <f>$C90*'Total CH4 prod CO2 Inj'!L88+$D90*'Total CH4 prod CO2 Inj'!AC88-'Inj sep cost'!L88-'Inj sep cost'!AC88</f>
        <v>1083623.7284855535</v>
      </c>
      <c r="O90" s="19">
        <f>$C90*'Total CH4 prod CO2 Inj'!M88+$D90*'Total CH4 prod CO2 Inj'!AD88-'Inj sep cost'!M88-'Inj sep cost'!AD88</f>
        <v>1083623.7284855535</v>
      </c>
      <c r="P90" s="19">
        <f>$C90*'Total CH4 prod CO2 Inj'!N88+$D90*'Total CH4 prod CO2 Inj'!AE88-'Inj sep cost'!N88-'Inj sep cost'!AE88</f>
        <v>1083623.7284855535</v>
      </c>
      <c r="Q90" s="19">
        <f>$C90*'Total CH4 prod CO2 Inj'!O88+$D90*'Total CH4 prod CO2 Inj'!AF88-'Inj sep cost'!O88-'Inj sep cost'!AF88</f>
        <v>1083623.7284855535</v>
      </c>
      <c r="R90" s="19">
        <f>$C90*'Total CH4 prod CO2 Inj'!P88+$D90*'Total CH4 prod CO2 Inj'!AG88-'Inj sep cost'!P88-'Inj sep cost'!AG88</f>
        <v>1083623.7284855535</v>
      </c>
      <c r="S90" s="19">
        <f>$C90*'Total CH4 prod CO2 Inj'!Q88+$D90*'Total CH4 prod CO2 Inj'!AH88-'Inj sep cost'!Q88-'Inj sep cost'!AH88</f>
        <v>1083623.7284855535</v>
      </c>
    </row>
    <row r="91" spans="2:19" x14ac:dyDescent="0.45">
      <c r="B91">
        <v>85</v>
      </c>
      <c r="C91" s="17">
        <f t="shared" si="3"/>
        <v>12.882862100670865</v>
      </c>
      <c r="D91" s="17">
        <f t="shared" si="4"/>
        <v>85.885747337805668</v>
      </c>
      <c r="E91" s="19">
        <f>$C91*'Total CH4 prod CO2 Inj'!C89+$D91*'Total CH4 prod CO2 Inj'!T89-'Inj sep cost'!C89-'Inj sep cost'!T89</f>
        <v>1082578.94656513</v>
      </c>
      <c r="F91" s="19">
        <f>$C91*'Total CH4 prod CO2 Inj'!D89+$D91*'Total CH4 prod CO2 Inj'!U89-'Inj sep cost'!D89-'Inj sep cost'!U89</f>
        <v>1082578.94656513</v>
      </c>
      <c r="G91" s="19">
        <f>$C91*'Total CH4 prod CO2 Inj'!E89+$D91*'Total CH4 prod CO2 Inj'!V89-'Inj sep cost'!E89-'Inj sep cost'!V89</f>
        <v>1082578.94656513</v>
      </c>
      <c r="H91" s="19">
        <f>$C91*'Total CH4 prod CO2 Inj'!F89+$D91*'Total CH4 prod CO2 Inj'!W89-'Inj sep cost'!F89-'Inj sep cost'!W89</f>
        <v>1082578.94656513</v>
      </c>
      <c r="I91" s="19">
        <f>$C91*'Total CH4 prod CO2 Inj'!G89+$D91*'Total CH4 prod CO2 Inj'!X89-'Inj sep cost'!G89-'Inj sep cost'!X89</f>
        <v>1082578.94656513</v>
      </c>
      <c r="J91" s="19">
        <f>$C91*'Total CH4 prod CO2 Inj'!H89+$D91*'Total CH4 prod CO2 Inj'!Y89-'Inj sep cost'!H89-'Inj sep cost'!Y89</f>
        <v>1082578.94656513</v>
      </c>
      <c r="K91" s="19">
        <f>$C91*'Total CH4 prod CO2 Inj'!I89+$D91*'Total CH4 prod CO2 Inj'!Z89-'Inj sep cost'!I89-'Inj sep cost'!Z89</f>
        <v>1082578.94656513</v>
      </c>
      <c r="L91" s="19">
        <f>$C91*'Total CH4 prod CO2 Inj'!J89+$D91*'Total CH4 prod CO2 Inj'!AA89-'Inj sep cost'!J89-'Inj sep cost'!AA89</f>
        <v>1082578.94656513</v>
      </c>
      <c r="M91" s="19">
        <f>$C91*'Total CH4 prod CO2 Inj'!K89+$D91*'Total CH4 prod CO2 Inj'!AB89-'Inj sep cost'!K89-'Inj sep cost'!AB89</f>
        <v>1082578.94656513</v>
      </c>
      <c r="N91" s="19">
        <f>$C91*'Total CH4 prod CO2 Inj'!L89+$D91*'Total CH4 prod CO2 Inj'!AC89-'Inj sep cost'!L89-'Inj sep cost'!AC89</f>
        <v>1082578.94656513</v>
      </c>
      <c r="O91" s="19">
        <f>$C91*'Total CH4 prod CO2 Inj'!M89+$D91*'Total CH4 prod CO2 Inj'!AD89-'Inj sep cost'!M89-'Inj sep cost'!AD89</f>
        <v>1082578.94656513</v>
      </c>
      <c r="P91" s="19">
        <f>$C91*'Total CH4 prod CO2 Inj'!N89+$D91*'Total CH4 prod CO2 Inj'!AE89-'Inj sep cost'!N89-'Inj sep cost'!AE89</f>
        <v>1082578.94656513</v>
      </c>
      <c r="Q91" s="19">
        <f>$C91*'Total CH4 prod CO2 Inj'!O89+$D91*'Total CH4 prod CO2 Inj'!AF89-'Inj sep cost'!O89-'Inj sep cost'!AF89</f>
        <v>1082578.94656513</v>
      </c>
      <c r="R91" s="19">
        <f>$C91*'Total CH4 prod CO2 Inj'!P89+$D91*'Total CH4 prod CO2 Inj'!AG89-'Inj sep cost'!P89-'Inj sep cost'!AG89</f>
        <v>1082578.94656513</v>
      </c>
      <c r="S91" s="19">
        <f>$C91*'Total CH4 prod CO2 Inj'!Q89+$D91*'Total CH4 prod CO2 Inj'!AH89-'Inj sep cost'!Q89-'Inj sep cost'!AH89</f>
        <v>1082578.94656513</v>
      </c>
    </row>
    <row r="92" spans="2:19" x14ac:dyDescent="0.45">
      <c r="B92">
        <v>86</v>
      </c>
      <c r="C92" s="17">
        <f t="shared" si="3"/>
        <v>13.108312187432606</v>
      </c>
      <c r="D92" s="17">
        <f t="shared" si="4"/>
        <v>87.38874791621727</v>
      </c>
      <c r="E92" s="19">
        <f>$C92*'Total CH4 prod CO2 Inj'!C90+$D92*'Total CH4 prod CO2 Inj'!T90-'Inj sep cost'!C90-'Inj sep cost'!T90</f>
        <v>1081455.0612440892</v>
      </c>
      <c r="F92" s="19">
        <f>$C92*'Total CH4 prod CO2 Inj'!D90+$D92*'Total CH4 prod CO2 Inj'!U90-'Inj sep cost'!D90-'Inj sep cost'!U90</f>
        <v>1081455.0612440892</v>
      </c>
      <c r="G92" s="19">
        <f>$C92*'Total CH4 prod CO2 Inj'!E90+$D92*'Total CH4 prod CO2 Inj'!V90-'Inj sep cost'!E90-'Inj sep cost'!V90</f>
        <v>1081455.0612440892</v>
      </c>
      <c r="H92" s="19">
        <f>$C92*'Total CH4 prod CO2 Inj'!F90+$D92*'Total CH4 prod CO2 Inj'!W90-'Inj sep cost'!F90-'Inj sep cost'!W90</f>
        <v>1081455.0612440892</v>
      </c>
      <c r="I92" s="19">
        <f>$C92*'Total CH4 prod CO2 Inj'!G90+$D92*'Total CH4 prod CO2 Inj'!X90-'Inj sep cost'!G90-'Inj sep cost'!X90</f>
        <v>1081455.0612440892</v>
      </c>
      <c r="J92" s="19">
        <f>$C92*'Total CH4 prod CO2 Inj'!H90+$D92*'Total CH4 prod CO2 Inj'!Y90-'Inj sep cost'!H90-'Inj sep cost'!Y90</f>
        <v>1081455.0612440892</v>
      </c>
      <c r="K92" s="19">
        <f>$C92*'Total CH4 prod CO2 Inj'!I90+$D92*'Total CH4 prod CO2 Inj'!Z90-'Inj sep cost'!I90-'Inj sep cost'!Z90</f>
        <v>1081455.0612440892</v>
      </c>
      <c r="L92" s="19">
        <f>$C92*'Total CH4 prod CO2 Inj'!J90+$D92*'Total CH4 prod CO2 Inj'!AA90-'Inj sep cost'!J90-'Inj sep cost'!AA90</f>
        <v>1081455.0612440892</v>
      </c>
      <c r="M92" s="19">
        <f>$C92*'Total CH4 prod CO2 Inj'!K90+$D92*'Total CH4 prod CO2 Inj'!AB90-'Inj sep cost'!K90-'Inj sep cost'!AB90</f>
        <v>1081455.0612440892</v>
      </c>
      <c r="N92" s="19">
        <f>$C92*'Total CH4 prod CO2 Inj'!L90+$D92*'Total CH4 prod CO2 Inj'!AC90-'Inj sep cost'!L90-'Inj sep cost'!AC90</f>
        <v>1081455.0612440892</v>
      </c>
      <c r="O92" s="19">
        <f>$C92*'Total CH4 prod CO2 Inj'!M90+$D92*'Total CH4 prod CO2 Inj'!AD90-'Inj sep cost'!M90-'Inj sep cost'!AD90</f>
        <v>1081455.0612440892</v>
      </c>
      <c r="P92" s="19">
        <f>$C92*'Total CH4 prod CO2 Inj'!N90+$D92*'Total CH4 prod CO2 Inj'!AE90-'Inj sep cost'!N90-'Inj sep cost'!AE90</f>
        <v>1081455.0612440892</v>
      </c>
      <c r="Q92" s="19">
        <f>$C92*'Total CH4 prod CO2 Inj'!O90+$D92*'Total CH4 prod CO2 Inj'!AF90-'Inj sep cost'!O90-'Inj sep cost'!AF90</f>
        <v>1081455.0612440892</v>
      </c>
      <c r="R92" s="19">
        <f>$C92*'Total CH4 prod CO2 Inj'!P90+$D92*'Total CH4 prod CO2 Inj'!AG90-'Inj sep cost'!P90-'Inj sep cost'!AG90</f>
        <v>1081455.0612440892</v>
      </c>
      <c r="S92" s="19">
        <f>$C92*'Total CH4 prod CO2 Inj'!Q90+$D92*'Total CH4 prod CO2 Inj'!AH90-'Inj sep cost'!Q90-'Inj sep cost'!AH90</f>
        <v>1081455.0612440892</v>
      </c>
    </row>
    <row r="93" spans="2:19" x14ac:dyDescent="0.45">
      <c r="B93">
        <v>87</v>
      </c>
      <c r="C93" s="17">
        <f t="shared" si="3"/>
        <v>13.337707650712678</v>
      </c>
      <c r="D93" s="17">
        <f t="shared" si="4"/>
        <v>88.918051004751078</v>
      </c>
      <c r="E93" s="19">
        <f>$C93*'Total CH4 prod CO2 Inj'!C91+$D93*'Total CH4 prod CO2 Inj'!T91-'Inj sep cost'!C91-'Inj sep cost'!T91</f>
        <v>1080538.5291263433</v>
      </c>
      <c r="F93" s="19">
        <f>$C93*'Total CH4 prod CO2 Inj'!D91+$D93*'Total CH4 prod CO2 Inj'!U91-'Inj sep cost'!D91-'Inj sep cost'!U91</f>
        <v>1080538.5291263433</v>
      </c>
      <c r="G93" s="19">
        <f>$C93*'Total CH4 prod CO2 Inj'!E91+$D93*'Total CH4 prod CO2 Inj'!V91-'Inj sep cost'!E91-'Inj sep cost'!V91</f>
        <v>1080538.5291263433</v>
      </c>
      <c r="H93" s="19">
        <f>$C93*'Total CH4 prod CO2 Inj'!F91+$D93*'Total CH4 prod CO2 Inj'!W91-'Inj sep cost'!F91-'Inj sep cost'!W91</f>
        <v>1080538.5291263433</v>
      </c>
      <c r="I93" s="19">
        <f>$C93*'Total CH4 prod CO2 Inj'!G91+$D93*'Total CH4 prod CO2 Inj'!X91-'Inj sep cost'!G91-'Inj sep cost'!X91</f>
        <v>1080538.5291263433</v>
      </c>
      <c r="J93" s="19">
        <f>$C93*'Total CH4 prod CO2 Inj'!H91+$D93*'Total CH4 prod CO2 Inj'!Y91-'Inj sep cost'!H91-'Inj sep cost'!Y91</f>
        <v>1080538.5291263433</v>
      </c>
      <c r="K93" s="19">
        <f>$C93*'Total CH4 prod CO2 Inj'!I91+$D93*'Total CH4 prod CO2 Inj'!Z91-'Inj sep cost'!I91-'Inj sep cost'!Z91</f>
        <v>1080538.5291263433</v>
      </c>
      <c r="L93" s="19">
        <f>$C93*'Total CH4 prod CO2 Inj'!J91+$D93*'Total CH4 prod CO2 Inj'!AA91-'Inj sep cost'!J91-'Inj sep cost'!AA91</f>
        <v>1080538.5291263433</v>
      </c>
      <c r="M93" s="19">
        <f>$C93*'Total CH4 prod CO2 Inj'!K91+$D93*'Total CH4 prod CO2 Inj'!AB91-'Inj sep cost'!K91-'Inj sep cost'!AB91</f>
        <v>1080538.5291263433</v>
      </c>
      <c r="N93" s="19">
        <f>$C93*'Total CH4 prod CO2 Inj'!L91+$D93*'Total CH4 prod CO2 Inj'!AC91-'Inj sep cost'!L91-'Inj sep cost'!AC91</f>
        <v>1080538.5291263433</v>
      </c>
      <c r="O93" s="19">
        <f>$C93*'Total CH4 prod CO2 Inj'!M91+$D93*'Total CH4 prod CO2 Inj'!AD91-'Inj sep cost'!M91-'Inj sep cost'!AD91</f>
        <v>1080538.5291263433</v>
      </c>
      <c r="P93" s="19">
        <f>$C93*'Total CH4 prod CO2 Inj'!N91+$D93*'Total CH4 prod CO2 Inj'!AE91-'Inj sep cost'!N91-'Inj sep cost'!AE91</f>
        <v>1080538.5291263433</v>
      </c>
      <c r="Q93" s="19">
        <f>$C93*'Total CH4 prod CO2 Inj'!O91+$D93*'Total CH4 prod CO2 Inj'!AF91-'Inj sep cost'!O91-'Inj sep cost'!AF91</f>
        <v>1080538.5291263433</v>
      </c>
      <c r="R93" s="19">
        <f>$C93*'Total CH4 prod CO2 Inj'!P91+$D93*'Total CH4 prod CO2 Inj'!AG91-'Inj sep cost'!P91-'Inj sep cost'!AG91</f>
        <v>1080538.5291263433</v>
      </c>
      <c r="S93" s="19">
        <f>$C93*'Total CH4 prod CO2 Inj'!Q91+$D93*'Total CH4 prod CO2 Inj'!AH91-'Inj sep cost'!Q91-'Inj sep cost'!AH91</f>
        <v>1080538.5291263433</v>
      </c>
    </row>
    <row r="94" spans="2:19" x14ac:dyDescent="0.45">
      <c r="B94">
        <v>88</v>
      </c>
      <c r="C94" s="17">
        <f t="shared" si="3"/>
        <v>13.571117534600152</v>
      </c>
      <c r="D94" s="17">
        <f t="shared" si="4"/>
        <v>90.474116897334227</v>
      </c>
      <c r="E94" s="19">
        <f>$C94*'Total CH4 prod CO2 Inj'!C92+$D94*'Total CH4 prod CO2 Inj'!T92-'Inj sep cost'!C92-'Inj sep cost'!T92</f>
        <v>1130295.7458043976</v>
      </c>
      <c r="F94" s="19">
        <f>$C94*'Total CH4 prod CO2 Inj'!D92+$D94*'Total CH4 prod CO2 Inj'!U92-'Inj sep cost'!D92-'Inj sep cost'!U92</f>
        <v>1130295.7458043976</v>
      </c>
      <c r="G94" s="19">
        <f>$C94*'Total CH4 prod CO2 Inj'!E92+$D94*'Total CH4 prod CO2 Inj'!V92-'Inj sep cost'!E92-'Inj sep cost'!V92</f>
        <v>1130295.7458043976</v>
      </c>
      <c r="H94" s="19">
        <f>$C94*'Total CH4 prod CO2 Inj'!F92+$D94*'Total CH4 prod CO2 Inj'!W92-'Inj sep cost'!F92-'Inj sep cost'!W92</f>
        <v>1130295.7458043976</v>
      </c>
      <c r="I94" s="19">
        <f>$C94*'Total CH4 prod CO2 Inj'!G92+$D94*'Total CH4 prod CO2 Inj'!X92-'Inj sep cost'!G92-'Inj sep cost'!X92</f>
        <v>1130295.7458043976</v>
      </c>
      <c r="J94" s="19">
        <f>$C94*'Total CH4 prod CO2 Inj'!H92+$D94*'Total CH4 prod CO2 Inj'!Y92-'Inj sep cost'!H92-'Inj sep cost'!Y92</f>
        <v>1130295.7458043976</v>
      </c>
      <c r="K94" s="19">
        <f>$C94*'Total CH4 prod CO2 Inj'!I92+$D94*'Total CH4 prod CO2 Inj'!Z92-'Inj sep cost'!I92-'Inj sep cost'!Z92</f>
        <v>1130295.7458043976</v>
      </c>
      <c r="L94" s="19">
        <f>$C94*'Total CH4 prod CO2 Inj'!J92+$D94*'Total CH4 prod CO2 Inj'!AA92-'Inj sep cost'!J92-'Inj sep cost'!AA92</f>
        <v>1130295.7458043976</v>
      </c>
      <c r="M94" s="19">
        <f>$C94*'Total CH4 prod CO2 Inj'!K92+$D94*'Total CH4 prod CO2 Inj'!AB92-'Inj sep cost'!K92-'Inj sep cost'!AB92</f>
        <v>1130295.7458043976</v>
      </c>
      <c r="N94" s="19">
        <f>$C94*'Total CH4 prod CO2 Inj'!L92+$D94*'Total CH4 prod CO2 Inj'!AC92-'Inj sep cost'!L92-'Inj sep cost'!AC92</f>
        <v>1130295.7458043976</v>
      </c>
      <c r="O94" s="19">
        <f>$C94*'Total CH4 prod CO2 Inj'!M92+$D94*'Total CH4 prod CO2 Inj'!AD92-'Inj sep cost'!M92-'Inj sep cost'!AD92</f>
        <v>1130295.7458043976</v>
      </c>
      <c r="P94" s="19">
        <f>$C94*'Total CH4 prod CO2 Inj'!N92+$D94*'Total CH4 prod CO2 Inj'!AE92-'Inj sep cost'!N92-'Inj sep cost'!AE92</f>
        <v>1130295.7458043976</v>
      </c>
      <c r="Q94" s="19">
        <f>$C94*'Total CH4 prod CO2 Inj'!O92+$D94*'Total CH4 prod CO2 Inj'!AF92-'Inj sep cost'!O92-'Inj sep cost'!AF92</f>
        <v>1130295.7458043976</v>
      </c>
      <c r="R94" s="19">
        <f>$C94*'Total CH4 prod CO2 Inj'!P92+$D94*'Total CH4 prod CO2 Inj'!AG92-'Inj sep cost'!P92-'Inj sep cost'!AG92</f>
        <v>1130295.7458043976</v>
      </c>
      <c r="S94" s="19">
        <f>$C94*'Total CH4 prod CO2 Inj'!Q92+$D94*'Total CH4 prod CO2 Inj'!AH92-'Inj sep cost'!Q92-'Inj sep cost'!AH92</f>
        <v>1130295.7458043976</v>
      </c>
    </row>
    <row r="95" spans="2:19" x14ac:dyDescent="0.45">
      <c r="B95">
        <v>89</v>
      </c>
      <c r="C95" s="17">
        <f t="shared" si="3"/>
        <v>13.808612091455656</v>
      </c>
      <c r="D95" s="17">
        <f t="shared" si="4"/>
        <v>92.057413943037588</v>
      </c>
      <c r="E95" s="19">
        <f>$C95*'Total CH4 prod CO2 Inj'!C93+$D95*'Total CH4 prod CO2 Inj'!T93-'Inj sep cost'!C93-'Inj sep cost'!T93</f>
        <v>1129761.7195468552</v>
      </c>
      <c r="F95" s="19">
        <f>$C95*'Total CH4 prod CO2 Inj'!D93+$D95*'Total CH4 prod CO2 Inj'!U93-'Inj sep cost'!D93-'Inj sep cost'!U93</f>
        <v>1129761.7195468552</v>
      </c>
      <c r="G95" s="19">
        <f>$C95*'Total CH4 prod CO2 Inj'!E93+$D95*'Total CH4 prod CO2 Inj'!V93-'Inj sep cost'!E93-'Inj sep cost'!V93</f>
        <v>1129761.7195468552</v>
      </c>
      <c r="H95" s="19">
        <f>$C95*'Total CH4 prod CO2 Inj'!F93+$D95*'Total CH4 prod CO2 Inj'!W93-'Inj sep cost'!F93-'Inj sep cost'!W93</f>
        <v>1129761.7195468552</v>
      </c>
      <c r="I95" s="19">
        <f>$C95*'Total CH4 prod CO2 Inj'!G93+$D95*'Total CH4 prod CO2 Inj'!X93-'Inj sep cost'!G93-'Inj sep cost'!X93</f>
        <v>1129761.7195468552</v>
      </c>
      <c r="J95" s="19">
        <f>$C95*'Total CH4 prod CO2 Inj'!H93+$D95*'Total CH4 prod CO2 Inj'!Y93-'Inj sep cost'!H93-'Inj sep cost'!Y93</f>
        <v>1129761.7195468552</v>
      </c>
      <c r="K95" s="19">
        <f>$C95*'Total CH4 prod CO2 Inj'!I93+$D95*'Total CH4 prod CO2 Inj'!Z93-'Inj sep cost'!I93-'Inj sep cost'!Z93</f>
        <v>1129761.7195468552</v>
      </c>
      <c r="L95" s="19">
        <f>$C95*'Total CH4 prod CO2 Inj'!J93+$D95*'Total CH4 prod CO2 Inj'!AA93-'Inj sep cost'!J93-'Inj sep cost'!AA93</f>
        <v>1129761.7195468552</v>
      </c>
      <c r="M95" s="19">
        <f>$C95*'Total CH4 prod CO2 Inj'!K93+$D95*'Total CH4 prod CO2 Inj'!AB93-'Inj sep cost'!K93-'Inj sep cost'!AB93</f>
        <v>1129761.7195468552</v>
      </c>
      <c r="N95" s="19">
        <f>$C95*'Total CH4 prod CO2 Inj'!L93+$D95*'Total CH4 prod CO2 Inj'!AC93-'Inj sep cost'!L93-'Inj sep cost'!AC93</f>
        <v>1129761.7195468552</v>
      </c>
      <c r="O95" s="19">
        <f>$C95*'Total CH4 prod CO2 Inj'!M93+$D95*'Total CH4 prod CO2 Inj'!AD93-'Inj sep cost'!M93-'Inj sep cost'!AD93</f>
        <v>1129761.7195468552</v>
      </c>
      <c r="P95" s="19">
        <f>$C95*'Total CH4 prod CO2 Inj'!N93+$D95*'Total CH4 prod CO2 Inj'!AE93-'Inj sep cost'!N93-'Inj sep cost'!AE93</f>
        <v>1129761.7195468552</v>
      </c>
      <c r="Q95" s="19">
        <f>$C95*'Total CH4 prod CO2 Inj'!O93+$D95*'Total CH4 prod CO2 Inj'!AF93-'Inj sep cost'!O93-'Inj sep cost'!AF93</f>
        <v>1129761.7195468552</v>
      </c>
      <c r="R95" s="19">
        <f>$C95*'Total CH4 prod CO2 Inj'!P93+$D95*'Total CH4 prod CO2 Inj'!AG93-'Inj sep cost'!P93-'Inj sep cost'!AG93</f>
        <v>1129761.7195468552</v>
      </c>
      <c r="S95" s="19">
        <f>$C95*'Total CH4 prod CO2 Inj'!Q93+$D95*'Total CH4 prod CO2 Inj'!AH93-'Inj sep cost'!Q93-'Inj sep cost'!AH93</f>
        <v>1129761.7195468552</v>
      </c>
    </row>
    <row r="96" spans="2:19" x14ac:dyDescent="0.45">
      <c r="B96">
        <v>90</v>
      </c>
      <c r="C96" s="17">
        <f t="shared" si="3"/>
        <v>14.05026280305613</v>
      </c>
      <c r="D96" s="17">
        <f t="shared" si="4"/>
        <v>93.668418687040756</v>
      </c>
      <c r="E96" s="19">
        <f>$C96*'Total CH4 prod CO2 Inj'!C94+$D96*'Total CH4 prod CO2 Inj'!T94-'Inj sep cost'!C94-'Inj sep cost'!T94</f>
        <v>1129811.6870633499</v>
      </c>
      <c r="F96" s="19">
        <f>$C96*'Total CH4 prod CO2 Inj'!D94+$D96*'Total CH4 prod CO2 Inj'!U94-'Inj sep cost'!D94-'Inj sep cost'!U94</f>
        <v>1129811.6870633499</v>
      </c>
      <c r="G96" s="19">
        <f>$C96*'Total CH4 prod CO2 Inj'!E94+$D96*'Total CH4 prod CO2 Inj'!V94-'Inj sep cost'!E94-'Inj sep cost'!V94</f>
        <v>1129811.6870633499</v>
      </c>
      <c r="H96" s="19">
        <f>$C96*'Total CH4 prod CO2 Inj'!F94+$D96*'Total CH4 prod CO2 Inj'!W94-'Inj sep cost'!F94-'Inj sep cost'!W94</f>
        <v>1129811.6870633499</v>
      </c>
      <c r="I96" s="19">
        <f>$C96*'Total CH4 prod CO2 Inj'!G94+$D96*'Total CH4 prod CO2 Inj'!X94-'Inj sep cost'!G94-'Inj sep cost'!X94</f>
        <v>1129811.6870633499</v>
      </c>
      <c r="J96" s="19">
        <f>$C96*'Total CH4 prod CO2 Inj'!H94+$D96*'Total CH4 prod CO2 Inj'!Y94-'Inj sep cost'!H94-'Inj sep cost'!Y94</f>
        <v>1129811.6870633499</v>
      </c>
      <c r="K96" s="19">
        <f>$C96*'Total CH4 prod CO2 Inj'!I94+$D96*'Total CH4 prod CO2 Inj'!Z94-'Inj sep cost'!I94-'Inj sep cost'!Z94</f>
        <v>1129811.6870633499</v>
      </c>
      <c r="L96" s="19">
        <f>$C96*'Total CH4 prod CO2 Inj'!J94+$D96*'Total CH4 prod CO2 Inj'!AA94-'Inj sep cost'!J94-'Inj sep cost'!AA94</f>
        <v>1129811.6870633499</v>
      </c>
      <c r="M96" s="19">
        <f>$C96*'Total CH4 prod CO2 Inj'!K94+$D96*'Total CH4 prod CO2 Inj'!AB94-'Inj sep cost'!K94-'Inj sep cost'!AB94</f>
        <v>1129811.6870633499</v>
      </c>
      <c r="N96" s="19">
        <f>$C96*'Total CH4 prod CO2 Inj'!L94+$D96*'Total CH4 prod CO2 Inj'!AC94-'Inj sep cost'!L94-'Inj sep cost'!AC94</f>
        <v>1129811.6870633499</v>
      </c>
      <c r="O96" s="19">
        <f>$C96*'Total CH4 prod CO2 Inj'!M94+$D96*'Total CH4 prod CO2 Inj'!AD94-'Inj sep cost'!M94-'Inj sep cost'!AD94</f>
        <v>1129811.6870633499</v>
      </c>
      <c r="P96" s="19">
        <f>$C96*'Total CH4 prod CO2 Inj'!N94+$D96*'Total CH4 prod CO2 Inj'!AE94-'Inj sep cost'!N94-'Inj sep cost'!AE94</f>
        <v>1129811.6870633499</v>
      </c>
      <c r="Q96" s="19">
        <f>$C96*'Total CH4 prod CO2 Inj'!O94+$D96*'Total CH4 prod CO2 Inj'!AF94-'Inj sep cost'!O94-'Inj sep cost'!AF94</f>
        <v>1129811.6870633499</v>
      </c>
      <c r="R96" s="19">
        <f>$C96*'Total CH4 prod CO2 Inj'!P94+$D96*'Total CH4 prod CO2 Inj'!AG94-'Inj sep cost'!P94-'Inj sep cost'!AG94</f>
        <v>1129811.6870633499</v>
      </c>
      <c r="S96" s="19">
        <f>$C96*'Total CH4 prod CO2 Inj'!Q94+$D96*'Total CH4 prod CO2 Inj'!AH94-'Inj sep cost'!Q94-'Inj sep cost'!AH94</f>
        <v>1129811.6870633499</v>
      </c>
    </row>
    <row r="97" spans="2:19" x14ac:dyDescent="0.45">
      <c r="B97">
        <v>91</v>
      </c>
      <c r="C97" s="17">
        <f t="shared" si="3"/>
        <v>14.296142402109613</v>
      </c>
      <c r="D97" s="17">
        <f t="shared" si="4"/>
        <v>95.307616014063981</v>
      </c>
      <c r="E97" s="19">
        <f>$C97*'Total CH4 prod CO2 Inj'!C95+$D97*'Total CH4 prod CO2 Inj'!T95-'Inj sep cost'!C95-'Inj sep cost'!T95</f>
        <v>1130675.3684990611</v>
      </c>
      <c r="F97" s="19">
        <f>$C97*'Total CH4 prod CO2 Inj'!D95+$D97*'Total CH4 prod CO2 Inj'!U95-'Inj sep cost'!D95-'Inj sep cost'!U95</f>
        <v>1130675.3684990611</v>
      </c>
      <c r="G97" s="19">
        <f>$C97*'Total CH4 prod CO2 Inj'!E95+$D97*'Total CH4 prod CO2 Inj'!V95-'Inj sep cost'!E95-'Inj sep cost'!V95</f>
        <v>1130675.3684990611</v>
      </c>
      <c r="H97" s="19">
        <f>$C97*'Total CH4 prod CO2 Inj'!F95+$D97*'Total CH4 prod CO2 Inj'!W95-'Inj sep cost'!F95-'Inj sep cost'!W95</f>
        <v>1130675.3684990611</v>
      </c>
      <c r="I97" s="19">
        <f>$C97*'Total CH4 prod CO2 Inj'!G95+$D97*'Total CH4 prod CO2 Inj'!X95-'Inj sep cost'!G95-'Inj sep cost'!X95</f>
        <v>1130675.3684990611</v>
      </c>
      <c r="J97" s="19">
        <f>$C97*'Total CH4 prod CO2 Inj'!H95+$D97*'Total CH4 prod CO2 Inj'!Y95-'Inj sep cost'!H95-'Inj sep cost'!Y95</f>
        <v>1130675.3684990611</v>
      </c>
      <c r="K97" s="19">
        <f>$C97*'Total CH4 prod CO2 Inj'!I95+$D97*'Total CH4 prod CO2 Inj'!Z95-'Inj sep cost'!I95-'Inj sep cost'!Z95</f>
        <v>1130675.3684990611</v>
      </c>
      <c r="L97" s="19">
        <f>$C97*'Total CH4 prod CO2 Inj'!J95+$D97*'Total CH4 prod CO2 Inj'!AA95-'Inj sep cost'!J95-'Inj sep cost'!AA95</f>
        <v>1130675.3684990611</v>
      </c>
      <c r="M97" s="19">
        <f>$C97*'Total CH4 prod CO2 Inj'!K95+$D97*'Total CH4 prod CO2 Inj'!AB95-'Inj sep cost'!K95-'Inj sep cost'!AB95</f>
        <v>1130675.3684990611</v>
      </c>
      <c r="N97" s="19">
        <f>$C97*'Total CH4 prod CO2 Inj'!L95+$D97*'Total CH4 prod CO2 Inj'!AC95-'Inj sep cost'!L95-'Inj sep cost'!AC95</f>
        <v>1130675.3684990611</v>
      </c>
      <c r="O97" s="19">
        <f>$C97*'Total CH4 prod CO2 Inj'!M95+$D97*'Total CH4 prod CO2 Inj'!AD95-'Inj sep cost'!M95-'Inj sep cost'!AD95</f>
        <v>1130675.3684990611</v>
      </c>
      <c r="P97" s="19">
        <f>$C97*'Total CH4 prod CO2 Inj'!N95+$D97*'Total CH4 prod CO2 Inj'!AE95-'Inj sep cost'!N95-'Inj sep cost'!AE95</f>
        <v>1130675.3684990611</v>
      </c>
      <c r="Q97" s="19">
        <f>$C97*'Total CH4 prod CO2 Inj'!O95+$D97*'Total CH4 prod CO2 Inj'!AF95-'Inj sep cost'!O95-'Inj sep cost'!AF95</f>
        <v>1130675.3684990611</v>
      </c>
      <c r="R97" s="19">
        <f>$C97*'Total CH4 prod CO2 Inj'!P95+$D97*'Total CH4 prod CO2 Inj'!AG95-'Inj sep cost'!P95-'Inj sep cost'!AG95</f>
        <v>1130675.3684990611</v>
      </c>
      <c r="S97" s="19">
        <f>$C97*'Total CH4 prod CO2 Inj'!Q95+$D97*'Total CH4 prod CO2 Inj'!AH95-'Inj sep cost'!Q95-'Inj sep cost'!AH95</f>
        <v>1130675.3684990611</v>
      </c>
    </row>
    <row r="98" spans="2:19" x14ac:dyDescent="0.45">
      <c r="B98">
        <v>92</v>
      </c>
      <c r="C98" s="17">
        <f t="shared" si="3"/>
        <v>14.546324894146531</v>
      </c>
      <c r="D98" s="17">
        <f t="shared" si="4"/>
        <v>96.975499294310112</v>
      </c>
      <c r="E98" s="19">
        <f>$C98*'Total CH4 prod CO2 Inj'!C96+$D98*'Total CH4 prod CO2 Inj'!T96-'Inj sep cost'!C96-'Inj sep cost'!T96</f>
        <v>1132513.8827805067</v>
      </c>
      <c r="F98" s="19">
        <f>$C98*'Total CH4 prod CO2 Inj'!D96+$D98*'Total CH4 prod CO2 Inj'!U96-'Inj sep cost'!D96-'Inj sep cost'!U96</f>
        <v>1132513.8827805067</v>
      </c>
      <c r="G98" s="19">
        <f>$C98*'Total CH4 prod CO2 Inj'!E96+$D98*'Total CH4 prod CO2 Inj'!V96-'Inj sep cost'!E96-'Inj sep cost'!V96</f>
        <v>1132513.8827805067</v>
      </c>
      <c r="H98" s="19">
        <f>$C98*'Total CH4 prod CO2 Inj'!F96+$D98*'Total CH4 prod CO2 Inj'!W96-'Inj sep cost'!F96-'Inj sep cost'!W96</f>
        <v>1132513.8827805067</v>
      </c>
      <c r="I98" s="19">
        <f>$C98*'Total CH4 prod CO2 Inj'!G96+$D98*'Total CH4 prod CO2 Inj'!X96-'Inj sep cost'!G96-'Inj sep cost'!X96</f>
        <v>1132513.8827805067</v>
      </c>
      <c r="J98" s="19">
        <f>$C98*'Total CH4 prod CO2 Inj'!H96+$D98*'Total CH4 prod CO2 Inj'!Y96-'Inj sep cost'!H96-'Inj sep cost'!Y96</f>
        <v>1132513.8827805067</v>
      </c>
      <c r="K98" s="19">
        <f>$C98*'Total CH4 prod CO2 Inj'!I96+$D98*'Total CH4 prod CO2 Inj'!Z96-'Inj sep cost'!I96-'Inj sep cost'!Z96</f>
        <v>1132513.8827805067</v>
      </c>
      <c r="L98" s="19">
        <f>$C98*'Total CH4 prod CO2 Inj'!J96+$D98*'Total CH4 prod CO2 Inj'!AA96-'Inj sep cost'!J96-'Inj sep cost'!AA96</f>
        <v>1132513.8827805067</v>
      </c>
      <c r="M98" s="19">
        <f>$C98*'Total CH4 prod CO2 Inj'!K96+$D98*'Total CH4 prod CO2 Inj'!AB96-'Inj sep cost'!K96-'Inj sep cost'!AB96</f>
        <v>1132513.8827805067</v>
      </c>
      <c r="N98" s="19">
        <f>$C98*'Total CH4 prod CO2 Inj'!L96+$D98*'Total CH4 prod CO2 Inj'!AC96-'Inj sep cost'!L96-'Inj sep cost'!AC96</f>
        <v>1132513.8827805067</v>
      </c>
      <c r="O98" s="19">
        <f>$C98*'Total CH4 prod CO2 Inj'!M96+$D98*'Total CH4 prod CO2 Inj'!AD96-'Inj sep cost'!M96-'Inj sep cost'!AD96</f>
        <v>1132513.8827805067</v>
      </c>
      <c r="P98" s="19">
        <f>$C98*'Total CH4 prod CO2 Inj'!N96+$D98*'Total CH4 prod CO2 Inj'!AE96-'Inj sep cost'!N96-'Inj sep cost'!AE96</f>
        <v>1132513.8827805067</v>
      </c>
      <c r="Q98" s="19">
        <f>$C98*'Total CH4 prod CO2 Inj'!O96+$D98*'Total CH4 prod CO2 Inj'!AF96-'Inj sep cost'!O96-'Inj sep cost'!AF96</f>
        <v>1132513.8827805067</v>
      </c>
      <c r="R98" s="19">
        <f>$C98*'Total CH4 prod CO2 Inj'!P96+$D98*'Total CH4 prod CO2 Inj'!AG96-'Inj sep cost'!P96-'Inj sep cost'!AG96</f>
        <v>1132513.8827805067</v>
      </c>
      <c r="S98" s="19">
        <f>$C98*'Total CH4 prod CO2 Inj'!Q96+$D98*'Total CH4 prod CO2 Inj'!AH96-'Inj sep cost'!Q96-'Inj sep cost'!AH96</f>
        <v>1132513.8827805067</v>
      </c>
    </row>
    <row r="99" spans="2:19" x14ac:dyDescent="0.45">
      <c r="B99">
        <v>93</v>
      </c>
      <c r="C99" s="17">
        <f t="shared" si="3"/>
        <v>14.800885579794096</v>
      </c>
      <c r="D99" s="17">
        <f t="shared" si="4"/>
        <v>98.672570531960545</v>
      </c>
      <c r="E99" s="19">
        <f>$C99*'Total CH4 prod CO2 Inj'!C97+$D99*'Total CH4 prod CO2 Inj'!T97-'Inj sep cost'!C97-'Inj sep cost'!T97</f>
        <v>1183423.2537148306</v>
      </c>
      <c r="F99" s="19">
        <f>$C99*'Total CH4 prod CO2 Inj'!D97+$D99*'Total CH4 prod CO2 Inj'!U97-'Inj sep cost'!D97-'Inj sep cost'!U97</f>
        <v>1183423.2537148306</v>
      </c>
      <c r="G99" s="19">
        <f>$C99*'Total CH4 prod CO2 Inj'!E97+$D99*'Total CH4 prod CO2 Inj'!V97-'Inj sep cost'!E97-'Inj sep cost'!V97</f>
        <v>1183423.2537148306</v>
      </c>
      <c r="H99" s="19">
        <f>$C99*'Total CH4 prod CO2 Inj'!F97+$D99*'Total CH4 prod CO2 Inj'!W97-'Inj sep cost'!F97-'Inj sep cost'!W97</f>
        <v>1183423.2537148306</v>
      </c>
      <c r="I99" s="19">
        <f>$C99*'Total CH4 prod CO2 Inj'!G97+$D99*'Total CH4 prod CO2 Inj'!X97-'Inj sep cost'!G97-'Inj sep cost'!X97</f>
        <v>1183423.2537148306</v>
      </c>
      <c r="J99" s="19">
        <f>$C99*'Total CH4 prod CO2 Inj'!H97+$D99*'Total CH4 prod CO2 Inj'!Y97-'Inj sep cost'!H97-'Inj sep cost'!Y97</f>
        <v>1183423.2537148306</v>
      </c>
      <c r="K99" s="19">
        <f>$C99*'Total CH4 prod CO2 Inj'!I97+$D99*'Total CH4 prod CO2 Inj'!Z97-'Inj sep cost'!I97-'Inj sep cost'!Z97</f>
        <v>1183423.2537148306</v>
      </c>
      <c r="L99" s="19">
        <f>$C99*'Total CH4 prod CO2 Inj'!J97+$D99*'Total CH4 prod CO2 Inj'!AA97-'Inj sep cost'!J97-'Inj sep cost'!AA97</f>
        <v>1183423.2537148306</v>
      </c>
      <c r="M99" s="19">
        <f>$C99*'Total CH4 prod CO2 Inj'!K97+$D99*'Total CH4 prod CO2 Inj'!AB97-'Inj sep cost'!K97-'Inj sep cost'!AB97</f>
        <v>1183423.2537148306</v>
      </c>
      <c r="N99" s="19">
        <f>$C99*'Total CH4 prod CO2 Inj'!L97+$D99*'Total CH4 prod CO2 Inj'!AC97-'Inj sep cost'!L97-'Inj sep cost'!AC97</f>
        <v>1183423.2537148306</v>
      </c>
      <c r="O99" s="19">
        <f>$C99*'Total CH4 prod CO2 Inj'!M97+$D99*'Total CH4 prod CO2 Inj'!AD97-'Inj sep cost'!M97-'Inj sep cost'!AD97</f>
        <v>1183423.2537148306</v>
      </c>
      <c r="P99" s="19">
        <f>$C99*'Total CH4 prod CO2 Inj'!N97+$D99*'Total CH4 prod CO2 Inj'!AE97-'Inj sep cost'!N97-'Inj sep cost'!AE97</f>
        <v>1183423.2537148306</v>
      </c>
      <c r="Q99" s="19">
        <f>$C99*'Total CH4 prod CO2 Inj'!O97+$D99*'Total CH4 prod CO2 Inj'!AF97-'Inj sep cost'!O97-'Inj sep cost'!AF97</f>
        <v>1183423.2537148306</v>
      </c>
      <c r="R99" s="19">
        <f>$C99*'Total CH4 prod CO2 Inj'!P97+$D99*'Total CH4 prod CO2 Inj'!AG97-'Inj sep cost'!P97-'Inj sep cost'!AG97</f>
        <v>1183423.2537148306</v>
      </c>
      <c r="S99" s="19">
        <f>$C99*'Total CH4 prod CO2 Inj'!Q97+$D99*'Total CH4 prod CO2 Inj'!AH97-'Inj sep cost'!Q97-'Inj sep cost'!AH97</f>
        <v>1183423.2537148306</v>
      </c>
    </row>
    <row r="100" spans="2:19" x14ac:dyDescent="0.45">
      <c r="B100">
        <v>94</v>
      </c>
      <c r="C100" s="17">
        <f t="shared" si="3"/>
        <v>15.059901077440495</v>
      </c>
      <c r="D100" s="17">
        <f t="shared" si="4"/>
        <v>100.39934051626986</v>
      </c>
      <c r="E100" s="19">
        <f>$C100*'Total CH4 prod CO2 Inj'!C98+$D100*'Total CH4 prod CO2 Inj'!T98-'Inj sep cost'!C98-'Inj sep cost'!T98</f>
        <v>1185830.0600926979</v>
      </c>
      <c r="F100" s="19">
        <f>$C100*'Total CH4 prod CO2 Inj'!D98+$D100*'Total CH4 prod CO2 Inj'!U98-'Inj sep cost'!D98-'Inj sep cost'!U98</f>
        <v>1185830.0600926979</v>
      </c>
      <c r="G100" s="19">
        <f>$C100*'Total CH4 prod CO2 Inj'!E98+$D100*'Total CH4 prod CO2 Inj'!V98-'Inj sep cost'!E98-'Inj sep cost'!V98</f>
        <v>1185830.0600926979</v>
      </c>
      <c r="H100" s="19">
        <f>$C100*'Total CH4 prod CO2 Inj'!F98+$D100*'Total CH4 prod CO2 Inj'!W98-'Inj sep cost'!F98-'Inj sep cost'!W98</f>
        <v>1185830.0600926979</v>
      </c>
      <c r="I100" s="19">
        <f>$C100*'Total CH4 prod CO2 Inj'!G98+$D100*'Total CH4 prod CO2 Inj'!X98-'Inj sep cost'!G98-'Inj sep cost'!X98</f>
        <v>1185830.0600926979</v>
      </c>
      <c r="J100" s="19">
        <f>$C100*'Total CH4 prod CO2 Inj'!H98+$D100*'Total CH4 prod CO2 Inj'!Y98-'Inj sep cost'!H98-'Inj sep cost'!Y98</f>
        <v>1185830.0600926979</v>
      </c>
      <c r="K100" s="19">
        <f>$C100*'Total CH4 prod CO2 Inj'!I98+$D100*'Total CH4 prod CO2 Inj'!Z98-'Inj sep cost'!I98-'Inj sep cost'!Z98</f>
        <v>1185830.0600926979</v>
      </c>
      <c r="L100" s="19">
        <f>$C100*'Total CH4 prod CO2 Inj'!J98+$D100*'Total CH4 prod CO2 Inj'!AA98-'Inj sep cost'!J98-'Inj sep cost'!AA98</f>
        <v>1185830.0600926979</v>
      </c>
      <c r="M100" s="19">
        <f>$C100*'Total CH4 prod CO2 Inj'!K98+$D100*'Total CH4 prod CO2 Inj'!AB98-'Inj sep cost'!K98-'Inj sep cost'!AB98</f>
        <v>1185830.0600926979</v>
      </c>
      <c r="N100" s="19">
        <f>$C100*'Total CH4 prod CO2 Inj'!L98+$D100*'Total CH4 prod CO2 Inj'!AC98-'Inj sep cost'!L98-'Inj sep cost'!AC98</f>
        <v>1185830.0600926979</v>
      </c>
      <c r="O100" s="19">
        <f>$C100*'Total CH4 prod CO2 Inj'!M98+$D100*'Total CH4 prod CO2 Inj'!AD98-'Inj sep cost'!M98-'Inj sep cost'!AD98</f>
        <v>1185830.0600926979</v>
      </c>
      <c r="P100" s="19">
        <f>$C100*'Total CH4 prod CO2 Inj'!N98+$D100*'Total CH4 prod CO2 Inj'!AE98-'Inj sep cost'!N98-'Inj sep cost'!AE98</f>
        <v>1185830.0600926979</v>
      </c>
      <c r="Q100" s="19">
        <f>$C100*'Total CH4 prod CO2 Inj'!O98+$D100*'Total CH4 prod CO2 Inj'!AF98-'Inj sep cost'!O98-'Inj sep cost'!AF98</f>
        <v>1185830.0600926979</v>
      </c>
      <c r="R100" s="19">
        <f>$C100*'Total CH4 prod CO2 Inj'!P98+$D100*'Total CH4 prod CO2 Inj'!AG98-'Inj sep cost'!P98-'Inj sep cost'!AG98</f>
        <v>1185830.0600926979</v>
      </c>
      <c r="S100" s="19">
        <f>$C100*'Total CH4 prod CO2 Inj'!Q98+$D100*'Total CH4 prod CO2 Inj'!AH98-'Inj sep cost'!Q98-'Inj sep cost'!AH98</f>
        <v>1185830.0600926979</v>
      </c>
    </row>
    <row r="101" spans="2:19" x14ac:dyDescent="0.45">
      <c r="B101">
        <v>95</v>
      </c>
      <c r="C101" s="17">
        <f t="shared" si="3"/>
        <v>15.323449346295705</v>
      </c>
      <c r="D101" s="17">
        <f t="shared" si="4"/>
        <v>102.15632897530459</v>
      </c>
      <c r="E101" s="19">
        <f>$C101*'Total CH4 prod CO2 Inj'!C99+$D101*'Total CH4 prod CO2 Inj'!T99-'Inj sep cost'!C99-'Inj sep cost'!T99</f>
        <v>1189302.4788614907</v>
      </c>
      <c r="F101" s="19">
        <f>$C101*'Total CH4 prod CO2 Inj'!D99+$D101*'Total CH4 prod CO2 Inj'!U99-'Inj sep cost'!D99-'Inj sep cost'!U99</f>
        <v>1189302.4788614907</v>
      </c>
      <c r="G101" s="19">
        <f>$C101*'Total CH4 prod CO2 Inj'!E99+$D101*'Total CH4 prod CO2 Inj'!V99-'Inj sep cost'!E99-'Inj sep cost'!V99</f>
        <v>1189302.4788614907</v>
      </c>
      <c r="H101" s="19">
        <f>$C101*'Total CH4 prod CO2 Inj'!F99+$D101*'Total CH4 prod CO2 Inj'!W99-'Inj sep cost'!F99-'Inj sep cost'!W99</f>
        <v>1189302.4788614907</v>
      </c>
      <c r="I101" s="19">
        <f>$C101*'Total CH4 prod CO2 Inj'!G99+$D101*'Total CH4 prod CO2 Inj'!X99-'Inj sep cost'!G99-'Inj sep cost'!X99</f>
        <v>1189302.4788614907</v>
      </c>
      <c r="J101" s="19">
        <f>$C101*'Total CH4 prod CO2 Inj'!H99+$D101*'Total CH4 prod CO2 Inj'!Y99-'Inj sep cost'!H99-'Inj sep cost'!Y99</f>
        <v>1189302.4788614907</v>
      </c>
      <c r="K101" s="19">
        <f>$C101*'Total CH4 prod CO2 Inj'!I99+$D101*'Total CH4 prod CO2 Inj'!Z99-'Inj sep cost'!I99-'Inj sep cost'!Z99</f>
        <v>1189302.4788614907</v>
      </c>
      <c r="L101" s="19">
        <f>$C101*'Total CH4 prod CO2 Inj'!J99+$D101*'Total CH4 prod CO2 Inj'!AA99-'Inj sep cost'!J99-'Inj sep cost'!AA99</f>
        <v>1189302.4788614907</v>
      </c>
      <c r="M101" s="19">
        <f>$C101*'Total CH4 prod CO2 Inj'!K99+$D101*'Total CH4 prod CO2 Inj'!AB99-'Inj sep cost'!K99-'Inj sep cost'!AB99</f>
        <v>1189302.4788614907</v>
      </c>
      <c r="N101" s="19">
        <f>$C101*'Total CH4 prod CO2 Inj'!L99+$D101*'Total CH4 prod CO2 Inj'!AC99-'Inj sep cost'!L99-'Inj sep cost'!AC99</f>
        <v>1189302.4788614907</v>
      </c>
      <c r="O101" s="19">
        <f>$C101*'Total CH4 prod CO2 Inj'!M99+$D101*'Total CH4 prod CO2 Inj'!AD99-'Inj sep cost'!M99-'Inj sep cost'!AD99</f>
        <v>1189302.4788614907</v>
      </c>
      <c r="P101" s="19">
        <f>$C101*'Total CH4 prod CO2 Inj'!N99+$D101*'Total CH4 prod CO2 Inj'!AE99-'Inj sep cost'!N99-'Inj sep cost'!AE99</f>
        <v>1189302.4788614907</v>
      </c>
      <c r="Q101" s="19">
        <f>$C101*'Total CH4 prod CO2 Inj'!O99+$D101*'Total CH4 prod CO2 Inj'!AF99-'Inj sep cost'!O99-'Inj sep cost'!AF99</f>
        <v>1189302.4788614907</v>
      </c>
      <c r="R101" s="19">
        <f>$C101*'Total CH4 prod CO2 Inj'!P99+$D101*'Total CH4 prod CO2 Inj'!AG99-'Inj sep cost'!P99-'Inj sep cost'!AG99</f>
        <v>1189302.4788614907</v>
      </c>
      <c r="S101" s="19">
        <f>$C101*'Total CH4 prod CO2 Inj'!Q99+$D101*'Total CH4 prod CO2 Inj'!AH99-'Inj sep cost'!Q99-'Inj sep cost'!AH99</f>
        <v>1189302.4788614907</v>
      </c>
    </row>
    <row r="102" spans="2:19" x14ac:dyDescent="0.45">
      <c r="B102">
        <v>96</v>
      </c>
      <c r="C102" s="17">
        <f t="shared" si="3"/>
        <v>15.591609709855881</v>
      </c>
      <c r="D102" s="17">
        <f t="shared" si="4"/>
        <v>103.94406473237242</v>
      </c>
      <c r="E102" s="19">
        <f>$C102*'Total CH4 prod CO2 Inj'!C100+$D102*'Total CH4 prod CO2 Inj'!T100-'Inj sep cost'!C100-'Inj sep cost'!T100</f>
        <v>1193875.6172631662</v>
      </c>
      <c r="F102" s="19">
        <f>$C102*'Total CH4 prod CO2 Inj'!D100+$D102*'Total CH4 prod CO2 Inj'!U100-'Inj sep cost'!D100-'Inj sep cost'!U100</f>
        <v>1193875.6172631662</v>
      </c>
      <c r="G102" s="19">
        <f>$C102*'Total CH4 prod CO2 Inj'!E100+$D102*'Total CH4 prod CO2 Inj'!V100-'Inj sep cost'!E100-'Inj sep cost'!V100</f>
        <v>1193875.6172631662</v>
      </c>
      <c r="H102" s="19">
        <f>$C102*'Total CH4 prod CO2 Inj'!F100+$D102*'Total CH4 prod CO2 Inj'!W100-'Inj sep cost'!F100-'Inj sep cost'!W100</f>
        <v>1193875.6172631662</v>
      </c>
      <c r="I102" s="19">
        <f>$C102*'Total CH4 prod CO2 Inj'!G100+$D102*'Total CH4 prod CO2 Inj'!X100-'Inj sep cost'!G100-'Inj sep cost'!X100</f>
        <v>1193875.6172631662</v>
      </c>
      <c r="J102" s="19">
        <f>$C102*'Total CH4 prod CO2 Inj'!H100+$D102*'Total CH4 prod CO2 Inj'!Y100-'Inj sep cost'!H100-'Inj sep cost'!Y100</f>
        <v>1193875.6172631662</v>
      </c>
      <c r="K102" s="19">
        <f>$C102*'Total CH4 prod CO2 Inj'!I100+$D102*'Total CH4 prod CO2 Inj'!Z100-'Inj sep cost'!I100-'Inj sep cost'!Z100</f>
        <v>1193875.6172631662</v>
      </c>
      <c r="L102" s="19">
        <f>$C102*'Total CH4 prod CO2 Inj'!J100+$D102*'Total CH4 prod CO2 Inj'!AA100-'Inj sep cost'!J100-'Inj sep cost'!AA100</f>
        <v>1193875.6172631662</v>
      </c>
      <c r="M102" s="19">
        <f>$C102*'Total CH4 prod CO2 Inj'!K100+$D102*'Total CH4 prod CO2 Inj'!AB100-'Inj sep cost'!K100-'Inj sep cost'!AB100</f>
        <v>1193875.6172631662</v>
      </c>
      <c r="N102" s="19">
        <f>$C102*'Total CH4 prod CO2 Inj'!L100+$D102*'Total CH4 prod CO2 Inj'!AC100-'Inj sep cost'!L100-'Inj sep cost'!AC100</f>
        <v>1193875.6172631662</v>
      </c>
      <c r="O102" s="19">
        <f>$C102*'Total CH4 prod CO2 Inj'!M100+$D102*'Total CH4 prod CO2 Inj'!AD100-'Inj sep cost'!M100-'Inj sep cost'!AD100</f>
        <v>1193875.6172631662</v>
      </c>
      <c r="P102" s="19">
        <f>$C102*'Total CH4 prod CO2 Inj'!N100+$D102*'Total CH4 prod CO2 Inj'!AE100-'Inj sep cost'!N100-'Inj sep cost'!AE100</f>
        <v>1193875.6172631662</v>
      </c>
      <c r="Q102" s="19">
        <f>$C102*'Total CH4 prod CO2 Inj'!O100+$D102*'Total CH4 prod CO2 Inj'!AF100-'Inj sep cost'!O100-'Inj sep cost'!AF100</f>
        <v>1193875.6172631662</v>
      </c>
      <c r="R102" s="19">
        <f>$C102*'Total CH4 prod CO2 Inj'!P100+$D102*'Total CH4 prod CO2 Inj'!AG100-'Inj sep cost'!P100-'Inj sep cost'!AG100</f>
        <v>1193875.6172631662</v>
      </c>
      <c r="S102" s="19">
        <f>$C102*'Total CH4 prod CO2 Inj'!Q100+$D102*'Total CH4 prod CO2 Inj'!AH100-'Inj sep cost'!Q100-'Inj sep cost'!AH100</f>
        <v>1193875.6172631662</v>
      </c>
    </row>
    <row r="103" spans="2:19" x14ac:dyDescent="0.45">
      <c r="B103">
        <v>97</v>
      </c>
      <c r="C103" s="17">
        <f t="shared" si="3"/>
        <v>15.86446287977836</v>
      </c>
      <c r="D103" s="17">
        <f t="shared" si="4"/>
        <v>105.76308586518896</v>
      </c>
      <c r="E103" s="19">
        <f>$C103*'Total CH4 prod CO2 Inj'!C101+$D103*'Total CH4 prod CO2 Inj'!T101-'Inj sep cost'!C101-'Inj sep cost'!T101</f>
        <v>1199537.0780134241</v>
      </c>
      <c r="F103" s="19">
        <f>$C103*'Total CH4 prod CO2 Inj'!D101+$D103*'Total CH4 prod CO2 Inj'!U101-'Inj sep cost'!D101-'Inj sep cost'!U101</f>
        <v>1199537.0780134241</v>
      </c>
      <c r="G103" s="19">
        <f>$C103*'Total CH4 prod CO2 Inj'!E101+$D103*'Total CH4 prod CO2 Inj'!V101-'Inj sep cost'!E101-'Inj sep cost'!V101</f>
        <v>1199537.0780134241</v>
      </c>
      <c r="H103" s="19">
        <f>$C103*'Total CH4 prod CO2 Inj'!F101+$D103*'Total CH4 prod CO2 Inj'!W101-'Inj sep cost'!F101-'Inj sep cost'!W101</f>
        <v>1199537.0780134241</v>
      </c>
      <c r="I103" s="19">
        <f>$C103*'Total CH4 prod CO2 Inj'!G101+$D103*'Total CH4 prod CO2 Inj'!X101-'Inj sep cost'!G101-'Inj sep cost'!X101</f>
        <v>1199537.0780134241</v>
      </c>
      <c r="J103" s="19">
        <f>$C103*'Total CH4 prod CO2 Inj'!H101+$D103*'Total CH4 prod CO2 Inj'!Y101-'Inj sep cost'!H101-'Inj sep cost'!Y101</f>
        <v>1199537.0780134241</v>
      </c>
      <c r="K103" s="19">
        <f>$C103*'Total CH4 prod CO2 Inj'!I101+$D103*'Total CH4 prod CO2 Inj'!Z101-'Inj sep cost'!I101-'Inj sep cost'!Z101</f>
        <v>1199537.0780134241</v>
      </c>
      <c r="L103" s="19">
        <f>$C103*'Total CH4 prod CO2 Inj'!J101+$D103*'Total CH4 prod CO2 Inj'!AA101-'Inj sep cost'!J101-'Inj sep cost'!AA101</f>
        <v>1199537.0780134241</v>
      </c>
      <c r="M103" s="19">
        <f>$C103*'Total CH4 prod CO2 Inj'!K101+$D103*'Total CH4 prod CO2 Inj'!AB101-'Inj sep cost'!K101-'Inj sep cost'!AB101</f>
        <v>1199537.0780134241</v>
      </c>
      <c r="N103" s="19">
        <f>$C103*'Total CH4 prod CO2 Inj'!L101+$D103*'Total CH4 prod CO2 Inj'!AC101-'Inj sep cost'!L101-'Inj sep cost'!AC101</f>
        <v>1199537.0780134241</v>
      </c>
      <c r="O103" s="19">
        <f>$C103*'Total CH4 prod CO2 Inj'!M101+$D103*'Total CH4 prod CO2 Inj'!AD101-'Inj sep cost'!M101-'Inj sep cost'!AD101</f>
        <v>1199537.0780134241</v>
      </c>
      <c r="P103" s="19">
        <f>$C103*'Total CH4 prod CO2 Inj'!N101+$D103*'Total CH4 prod CO2 Inj'!AE101-'Inj sep cost'!N101-'Inj sep cost'!AE101</f>
        <v>1199537.0780134241</v>
      </c>
      <c r="Q103" s="19">
        <f>$C103*'Total CH4 prod CO2 Inj'!O101+$D103*'Total CH4 prod CO2 Inj'!AF101-'Inj sep cost'!O101-'Inj sep cost'!AF101</f>
        <v>1199537.0780134241</v>
      </c>
      <c r="R103" s="19">
        <f>$C103*'Total CH4 prod CO2 Inj'!P101+$D103*'Total CH4 prod CO2 Inj'!AG101-'Inj sep cost'!P101-'Inj sep cost'!AG101</f>
        <v>1199537.0780134241</v>
      </c>
      <c r="S103" s="19">
        <f>$C103*'Total CH4 prod CO2 Inj'!Q101+$D103*'Total CH4 prod CO2 Inj'!AH101-'Inj sep cost'!Q101-'Inj sep cost'!AH101</f>
        <v>1199537.0780134241</v>
      </c>
    </row>
    <row r="104" spans="2:19" x14ac:dyDescent="0.45">
      <c r="B104">
        <v>98</v>
      </c>
      <c r="C104" s="17">
        <f t="shared" si="3"/>
        <v>16.142090980174483</v>
      </c>
      <c r="D104" s="17">
        <f t="shared" si="4"/>
        <v>107.61393986782977</v>
      </c>
      <c r="E104" s="19">
        <f>$C104*'Total CH4 prod CO2 Inj'!C102+$D104*'Total CH4 prod CO2 Inj'!T102-'Inj sep cost'!C102-'Inj sep cost'!T102</f>
        <v>1220889.8440027549</v>
      </c>
      <c r="F104" s="19">
        <f>$C104*'Total CH4 prod CO2 Inj'!D102+$D104*'Total CH4 prod CO2 Inj'!U102-'Inj sep cost'!D102-'Inj sep cost'!U102</f>
        <v>1220889.8440027549</v>
      </c>
      <c r="G104" s="19">
        <f>$C104*'Total CH4 prod CO2 Inj'!E102+$D104*'Total CH4 prod CO2 Inj'!V102-'Inj sep cost'!E102-'Inj sep cost'!V102</f>
        <v>1220889.8440027549</v>
      </c>
      <c r="H104" s="19">
        <f>$C104*'Total CH4 prod CO2 Inj'!F102+$D104*'Total CH4 prod CO2 Inj'!W102-'Inj sep cost'!F102-'Inj sep cost'!W102</f>
        <v>1220889.8440027549</v>
      </c>
      <c r="I104" s="19">
        <f>$C104*'Total CH4 prod CO2 Inj'!G102+$D104*'Total CH4 prod CO2 Inj'!X102-'Inj sep cost'!G102-'Inj sep cost'!X102</f>
        <v>1220889.8440027549</v>
      </c>
      <c r="J104" s="19">
        <f>$C104*'Total CH4 prod CO2 Inj'!H102+$D104*'Total CH4 prod CO2 Inj'!Y102-'Inj sep cost'!H102-'Inj sep cost'!Y102</f>
        <v>1220889.8440027549</v>
      </c>
      <c r="K104" s="19">
        <f>$C104*'Total CH4 prod CO2 Inj'!I102+$D104*'Total CH4 prod CO2 Inj'!Z102-'Inj sep cost'!I102-'Inj sep cost'!Z102</f>
        <v>1220889.8440027549</v>
      </c>
      <c r="L104" s="19">
        <f>$C104*'Total CH4 prod CO2 Inj'!J102+$D104*'Total CH4 prod CO2 Inj'!AA102-'Inj sep cost'!J102-'Inj sep cost'!AA102</f>
        <v>1220889.8440027549</v>
      </c>
      <c r="M104" s="19">
        <f>$C104*'Total CH4 prod CO2 Inj'!K102+$D104*'Total CH4 prod CO2 Inj'!AB102-'Inj sep cost'!K102-'Inj sep cost'!AB102</f>
        <v>1220889.8440027549</v>
      </c>
      <c r="N104" s="19">
        <f>$C104*'Total CH4 prod CO2 Inj'!L102+$D104*'Total CH4 prod CO2 Inj'!AC102-'Inj sep cost'!L102-'Inj sep cost'!AC102</f>
        <v>1220889.8440027549</v>
      </c>
      <c r="O104" s="19">
        <f>$C104*'Total CH4 prod CO2 Inj'!M102+$D104*'Total CH4 prod CO2 Inj'!AD102-'Inj sep cost'!M102-'Inj sep cost'!AD102</f>
        <v>1220889.8440027549</v>
      </c>
      <c r="P104" s="19">
        <f>$C104*'Total CH4 prod CO2 Inj'!N102+$D104*'Total CH4 prod CO2 Inj'!AE102-'Inj sep cost'!N102-'Inj sep cost'!AE102</f>
        <v>1220889.8440027549</v>
      </c>
      <c r="Q104" s="19">
        <f>$C104*'Total CH4 prod CO2 Inj'!O102+$D104*'Total CH4 prod CO2 Inj'!AF102-'Inj sep cost'!O102-'Inj sep cost'!AF102</f>
        <v>1220889.8440027549</v>
      </c>
      <c r="R104" s="19">
        <f>$C104*'Total CH4 prod CO2 Inj'!P102+$D104*'Total CH4 prod CO2 Inj'!AG102-'Inj sep cost'!P102-'Inj sep cost'!AG102</f>
        <v>1220889.8440027549</v>
      </c>
      <c r="S104" s="19">
        <f>$C104*'Total CH4 prod CO2 Inj'!Q102+$D104*'Total CH4 prod CO2 Inj'!AH102-'Inj sep cost'!Q102-'Inj sep cost'!AH102</f>
        <v>1220889.8440027549</v>
      </c>
    </row>
    <row r="105" spans="2:19" x14ac:dyDescent="0.45">
      <c r="B105">
        <v>99</v>
      </c>
      <c r="C105" s="17">
        <f t="shared" si="3"/>
        <v>16.424577572327539</v>
      </c>
      <c r="D105" s="17">
        <f t="shared" si="4"/>
        <v>109.49718381551681</v>
      </c>
      <c r="E105" s="19">
        <f>$C105*'Total CH4 prod CO2 Inj'!C103+$D105*'Total CH4 prod CO2 Inj'!T103-'Inj sep cost'!C103-'Inj sep cost'!T103</f>
        <v>1227238.6204365371</v>
      </c>
      <c r="F105" s="19">
        <f>$C105*'Total CH4 prod CO2 Inj'!D103+$D105*'Total CH4 prod CO2 Inj'!U103-'Inj sep cost'!D103-'Inj sep cost'!U103</f>
        <v>1227238.6204365371</v>
      </c>
      <c r="G105" s="19">
        <f>$C105*'Total CH4 prod CO2 Inj'!E103+$D105*'Total CH4 prod CO2 Inj'!V103-'Inj sep cost'!E103-'Inj sep cost'!V103</f>
        <v>1227238.6204365371</v>
      </c>
      <c r="H105" s="19">
        <f>$C105*'Total CH4 prod CO2 Inj'!F103+$D105*'Total CH4 prod CO2 Inj'!W103-'Inj sep cost'!F103-'Inj sep cost'!W103</f>
        <v>1227238.6204365371</v>
      </c>
      <c r="I105" s="19">
        <f>$C105*'Total CH4 prod CO2 Inj'!G103+$D105*'Total CH4 prod CO2 Inj'!X103-'Inj sep cost'!G103-'Inj sep cost'!X103</f>
        <v>1227238.6204365371</v>
      </c>
      <c r="J105" s="19">
        <f>$C105*'Total CH4 prod CO2 Inj'!H103+$D105*'Total CH4 prod CO2 Inj'!Y103-'Inj sep cost'!H103-'Inj sep cost'!Y103</f>
        <v>1227238.6204365371</v>
      </c>
      <c r="K105" s="19">
        <f>$C105*'Total CH4 prod CO2 Inj'!I103+$D105*'Total CH4 prod CO2 Inj'!Z103-'Inj sep cost'!I103-'Inj sep cost'!Z103</f>
        <v>1227238.6204365371</v>
      </c>
      <c r="L105" s="19">
        <f>$C105*'Total CH4 prod CO2 Inj'!J103+$D105*'Total CH4 prod CO2 Inj'!AA103-'Inj sep cost'!J103-'Inj sep cost'!AA103</f>
        <v>1227238.6204365371</v>
      </c>
      <c r="M105" s="19">
        <f>$C105*'Total CH4 prod CO2 Inj'!K103+$D105*'Total CH4 prod CO2 Inj'!AB103-'Inj sep cost'!K103-'Inj sep cost'!AB103</f>
        <v>1227238.6204365371</v>
      </c>
      <c r="N105" s="19">
        <f>$C105*'Total CH4 prod CO2 Inj'!L103+$D105*'Total CH4 prod CO2 Inj'!AC103-'Inj sep cost'!L103-'Inj sep cost'!AC103</f>
        <v>1227238.6204365371</v>
      </c>
      <c r="O105" s="19">
        <f>$C105*'Total CH4 prod CO2 Inj'!M103+$D105*'Total CH4 prod CO2 Inj'!AD103-'Inj sep cost'!M103-'Inj sep cost'!AD103</f>
        <v>1227238.6204365371</v>
      </c>
      <c r="P105" s="19">
        <f>$C105*'Total CH4 prod CO2 Inj'!N103+$D105*'Total CH4 prod CO2 Inj'!AE103-'Inj sep cost'!N103-'Inj sep cost'!AE103</f>
        <v>1227238.6204365371</v>
      </c>
      <c r="Q105" s="19">
        <f>$C105*'Total CH4 prod CO2 Inj'!O103+$D105*'Total CH4 prod CO2 Inj'!AF103-'Inj sep cost'!O103-'Inj sep cost'!AF103</f>
        <v>1227238.6204365371</v>
      </c>
      <c r="R105" s="19">
        <f>$C105*'Total CH4 prod CO2 Inj'!P103+$D105*'Total CH4 prod CO2 Inj'!AG103-'Inj sep cost'!P103-'Inj sep cost'!AG103</f>
        <v>1227238.6204365371</v>
      </c>
      <c r="S105" s="19">
        <f>$C105*'Total CH4 prod CO2 Inj'!Q103+$D105*'Total CH4 prod CO2 Inj'!AH103-'Inj sep cost'!Q103-'Inj sep cost'!AH103</f>
        <v>1227238.6204365371</v>
      </c>
    </row>
    <row r="106" spans="2:19" x14ac:dyDescent="0.45">
      <c r="B106">
        <v>100</v>
      </c>
      <c r="C106" s="17">
        <f t="shared" si="3"/>
        <v>16.712007679843271</v>
      </c>
      <c r="D106" s="17">
        <f t="shared" si="4"/>
        <v>111.41338453228836</v>
      </c>
      <c r="E106" s="19">
        <f>$C106*'Total CH4 prod CO2 Inj'!C104+$D106*'Total CH4 prod CO2 Inj'!T104-'Inj sep cost'!C104-'Inj sep cost'!T104</f>
        <v>1262960.0212994008</v>
      </c>
      <c r="F106" s="19">
        <f>$C106*'Total CH4 prod CO2 Inj'!D104+$D106*'Total CH4 prod CO2 Inj'!U104-'Inj sep cost'!D104-'Inj sep cost'!U104</f>
        <v>1262960.0212994008</v>
      </c>
      <c r="G106" s="19">
        <f>$C106*'Total CH4 prod CO2 Inj'!E104+$D106*'Total CH4 prod CO2 Inj'!V104-'Inj sep cost'!E104-'Inj sep cost'!V104</f>
        <v>1262960.0212994008</v>
      </c>
      <c r="H106" s="19">
        <f>$C106*'Total CH4 prod CO2 Inj'!F104+$D106*'Total CH4 prod CO2 Inj'!W104-'Inj sep cost'!F104-'Inj sep cost'!W104</f>
        <v>1262960.0212994008</v>
      </c>
      <c r="I106" s="19">
        <f>$C106*'Total CH4 prod CO2 Inj'!G104+$D106*'Total CH4 prod CO2 Inj'!X104-'Inj sep cost'!G104-'Inj sep cost'!X104</f>
        <v>1262960.0212994008</v>
      </c>
      <c r="J106" s="19">
        <f>$C106*'Total CH4 prod CO2 Inj'!H104+$D106*'Total CH4 prod CO2 Inj'!Y104-'Inj sep cost'!H104-'Inj sep cost'!Y104</f>
        <v>1262960.0212994008</v>
      </c>
      <c r="K106" s="19">
        <f>$C106*'Total CH4 prod CO2 Inj'!I104+$D106*'Total CH4 prod CO2 Inj'!Z104-'Inj sep cost'!I104-'Inj sep cost'!Z104</f>
        <v>1262960.0212994008</v>
      </c>
      <c r="L106" s="19">
        <f>$C106*'Total CH4 prod CO2 Inj'!J104+$D106*'Total CH4 prod CO2 Inj'!AA104-'Inj sep cost'!J104-'Inj sep cost'!AA104</f>
        <v>1262960.0212994008</v>
      </c>
      <c r="M106" s="19">
        <f>$C106*'Total CH4 prod CO2 Inj'!K104+$D106*'Total CH4 prod CO2 Inj'!AB104-'Inj sep cost'!K104-'Inj sep cost'!AB104</f>
        <v>1262960.0212994008</v>
      </c>
      <c r="N106" s="19">
        <f>$C106*'Total CH4 prod CO2 Inj'!L104+$D106*'Total CH4 prod CO2 Inj'!AC104-'Inj sep cost'!L104-'Inj sep cost'!AC104</f>
        <v>1262960.0212994008</v>
      </c>
      <c r="O106" s="19">
        <f>$C106*'Total CH4 prod CO2 Inj'!M104+$D106*'Total CH4 prod CO2 Inj'!AD104-'Inj sep cost'!M104-'Inj sep cost'!AD104</f>
        <v>1262960.0212994008</v>
      </c>
      <c r="P106" s="19">
        <f>$C106*'Total CH4 prod CO2 Inj'!N104+$D106*'Total CH4 prod CO2 Inj'!AE104-'Inj sep cost'!N104-'Inj sep cost'!AE104</f>
        <v>1262960.0212994008</v>
      </c>
      <c r="Q106" s="19">
        <f>$C106*'Total CH4 prod CO2 Inj'!O104+$D106*'Total CH4 prod CO2 Inj'!AF104-'Inj sep cost'!O104-'Inj sep cost'!AF104</f>
        <v>1262960.0212994008</v>
      </c>
      <c r="R106" s="19">
        <f>$C106*'Total CH4 prod CO2 Inj'!P104+$D106*'Total CH4 prod CO2 Inj'!AG104-'Inj sep cost'!P104-'Inj sep cost'!AG104</f>
        <v>1262960.0212994008</v>
      </c>
      <c r="S106" s="19">
        <f>$C106*'Total CH4 prod CO2 Inj'!Q104+$D106*'Total CH4 prod CO2 Inj'!AH104-'Inj sep cost'!Q104-'Inj sep cost'!AH104</f>
        <v>1262960.0212994008</v>
      </c>
    </row>
    <row r="108" spans="2:19" x14ac:dyDescent="0.45">
      <c r="B108" t="s">
        <v>10</v>
      </c>
      <c r="D108" t="s">
        <v>16</v>
      </c>
      <c r="E108" s="21">
        <f>SUM(E6:E106)</f>
        <v>121258254.04470396</v>
      </c>
      <c r="F108" s="21">
        <f t="shared" ref="F108:S108" si="5">SUM(F6:F106)</f>
        <v>120277358.05064464</v>
      </c>
      <c r="G108" s="21">
        <f t="shared" si="5"/>
        <v>119296726.63832422</v>
      </c>
      <c r="H108" s="21">
        <f t="shared" si="5"/>
        <v>118406061.66337867</v>
      </c>
      <c r="I108" s="21">
        <f t="shared" si="5"/>
        <v>117791948.60789357</v>
      </c>
      <c r="J108" s="21">
        <f t="shared" si="5"/>
        <v>117302935.71904133</v>
      </c>
      <c r="K108" s="21">
        <f t="shared" si="5"/>
        <v>116921141.76184388</v>
      </c>
      <c r="L108" s="21">
        <f t="shared" si="5"/>
        <v>116677708.90961896</v>
      </c>
      <c r="M108" s="21">
        <f t="shared" si="5"/>
        <v>116542299.36969471</v>
      </c>
      <c r="N108" s="21">
        <f t="shared" si="5"/>
        <v>116488145.55370878</v>
      </c>
      <c r="O108" s="21">
        <f t="shared" si="5"/>
        <v>116487069.32521492</v>
      </c>
      <c r="P108" s="21">
        <f t="shared" si="5"/>
        <v>116517252.244881</v>
      </c>
      <c r="Q108" s="21">
        <f t="shared" si="5"/>
        <v>116583602.06619194</v>
      </c>
      <c r="R108" s="21">
        <f t="shared" si="5"/>
        <v>116657731.49013256</v>
      </c>
      <c r="S108" s="21">
        <f t="shared" si="5"/>
        <v>116734149.84968948</v>
      </c>
    </row>
    <row r="109" spans="2:19" x14ac:dyDescent="0.45">
      <c r="D109" t="s">
        <v>17</v>
      </c>
      <c r="E109" s="20">
        <f t="shared" ref="E109:S109" si="6">NPV($C$1,E7:E106)</f>
        <v>20497912.747694679</v>
      </c>
      <c r="F109" s="20">
        <f t="shared" si="6"/>
        <v>20484401.999400739</v>
      </c>
      <c r="G109" s="20">
        <f t="shared" si="6"/>
        <v>20472120.844664887</v>
      </c>
      <c r="H109" s="20">
        <f t="shared" si="6"/>
        <v>20462307.14409155</v>
      </c>
      <c r="I109" s="20">
        <f t="shared" si="6"/>
        <v>20457176.657605469</v>
      </c>
      <c r="J109" s="20">
        <f t="shared" si="6"/>
        <v>20454070.615681216</v>
      </c>
      <c r="K109" s="20">
        <f t="shared" si="6"/>
        <v>20452460.435139947</v>
      </c>
      <c r="L109" s="20">
        <f t="shared" si="6"/>
        <v>20452420.97592248</v>
      </c>
      <c r="M109" s="20">
        <f t="shared" si="6"/>
        <v>20453395.988831788</v>
      </c>
      <c r="N109" s="20">
        <f t="shared" si="6"/>
        <v>20454973.708184142</v>
      </c>
      <c r="O109" s="20">
        <f t="shared" si="6"/>
        <v>20456818.489511844</v>
      </c>
      <c r="P109" s="20">
        <f t="shared" si="6"/>
        <v>20458715.305933349</v>
      </c>
      <c r="Q109" s="20">
        <f t="shared" si="6"/>
        <v>20460670.894956727</v>
      </c>
      <c r="R109" s="20">
        <f t="shared" si="6"/>
        <v>20462493.755532198</v>
      </c>
      <c r="S109" s="20">
        <f t="shared" si="6"/>
        <v>20464162.863799665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J109"/>
  <sheetViews>
    <sheetView workbookViewId="0">
      <selection activeCell="C12" sqref="C12:D30"/>
    </sheetView>
  </sheetViews>
  <sheetFormatPr defaultRowHeight="14.25" x14ac:dyDescent="0.45"/>
  <cols>
    <col min="2" max="2" width="13.265625" bestFit="1" customWidth="1"/>
    <col min="5" max="5" width="14.59765625" bestFit="1" customWidth="1"/>
    <col min="6" max="6" width="10.86328125" customWidth="1"/>
    <col min="7" max="19" width="11.265625" customWidth="1"/>
  </cols>
  <sheetData>
    <row r="1" spans="1:36" x14ac:dyDescent="0.45">
      <c r="A1" t="s">
        <v>15</v>
      </c>
      <c r="C1" s="22">
        <v>0.04</v>
      </c>
    </row>
    <row r="2" spans="1:36" x14ac:dyDescent="0.45">
      <c r="A2" t="s">
        <v>18</v>
      </c>
      <c r="C2" s="23">
        <v>1.7500000000000002E-2</v>
      </c>
    </row>
    <row r="3" spans="1:36" x14ac:dyDescent="0.45">
      <c r="A3" t="s">
        <v>19</v>
      </c>
      <c r="C3" s="23">
        <v>1.7500000000000002E-2</v>
      </c>
      <c r="E3" s="3"/>
    </row>
    <row r="4" spans="1:36" x14ac:dyDescent="0.45">
      <c r="C4" s="22"/>
      <c r="E4" s="3" t="s">
        <v>5</v>
      </c>
      <c r="V4" s="3"/>
    </row>
    <row r="5" spans="1:36" x14ac:dyDescent="0.45">
      <c r="B5" s="3" t="s">
        <v>0</v>
      </c>
      <c r="C5" t="s">
        <v>13</v>
      </c>
      <c r="D5" t="s">
        <v>14</v>
      </c>
      <c r="E5" s="18">
        <v>42</v>
      </c>
      <c r="F5" s="18">
        <v>43</v>
      </c>
      <c r="G5" s="18">
        <v>44</v>
      </c>
      <c r="H5" s="18">
        <v>45</v>
      </c>
      <c r="I5" s="18">
        <v>46</v>
      </c>
      <c r="J5" s="18">
        <v>47</v>
      </c>
      <c r="K5" s="18">
        <v>48</v>
      </c>
      <c r="L5" s="18">
        <v>49</v>
      </c>
      <c r="M5" s="18">
        <v>50</v>
      </c>
      <c r="N5" s="18">
        <v>51</v>
      </c>
      <c r="O5" s="18">
        <v>52</v>
      </c>
      <c r="P5" s="18">
        <v>53</v>
      </c>
      <c r="Q5" s="18">
        <v>54</v>
      </c>
      <c r="R5" s="18">
        <v>55</v>
      </c>
      <c r="S5" s="18">
        <v>56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x14ac:dyDescent="0.45">
      <c r="B6">
        <v>0</v>
      </c>
      <c r="C6" s="16">
        <v>3</v>
      </c>
      <c r="D6" s="16">
        <v>16</v>
      </c>
      <c r="E6" s="17">
        <f>$C6*'Total CH4 prod CO2 Inj'!$C4+$D6*'Total CH4 prod CO2 Inj'!T4-'Inj sep cost'!C4-'Inj sep cost'!T4</f>
        <v>0</v>
      </c>
      <c r="F6" s="17">
        <f>$C6*'Total CH4 prod CO2 Inj'!$C4+$D6*'Total CH4 prod CO2 Inj'!U4-'Inj sep cost'!D4-'Inj sep cost'!U4</f>
        <v>0</v>
      </c>
      <c r="G6" s="17">
        <f>$C6*'Total CH4 prod CO2 Inj'!$C4+$D6*'Total CH4 prod CO2 Inj'!V4-'Inj sep cost'!E4-'Inj sep cost'!V4</f>
        <v>0</v>
      </c>
      <c r="H6" s="17">
        <f>$C6*'Total CH4 prod CO2 Inj'!$C4+$D6*'Total CH4 prod CO2 Inj'!W4-'Inj sep cost'!F4-'Inj sep cost'!W4</f>
        <v>0</v>
      </c>
      <c r="I6" s="17">
        <f>$C6*'Total CH4 prod CO2 Inj'!$C4+$D6*'Total CH4 prod CO2 Inj'!X4-'Inj sep cost'!G4-'Inj sep cost'!X4</f>
        <v>0</v>
      </c>
      <c r="J6" s="17">
        <f>$C6*'Total CH4 prod CO2 Inj'!$C4+$D6*'Total CH4 prod CO2 Inj'!Y4-'Inj sep cost'!H4-'Inj sep cost'!Y4</f>
        <v>0</v>
      </c>
      <c r="K6" s="17">
        <f>$C6*'Total CH4 prod CO2 Inj'!$C4+$D6*'Total CH4 prod CO2 Inj'!Z4-'Inj sep cost'!I4-'Inj sep cost'!Z4</f>
        <v>0</v>
      </c>
      <c r="L6" s="17">
        <f>$C6*'Total CH4 prod CO2 Inj'!$C4+$D6*'Total CH4 prod CO2 Inj'!AA4-'Inj sep cost'!J4-'Inj sep cost'!AA4</f>
        <v>0</v>
      </c>
      <c r="M6" s="17">
        <f>$C6*'Total CH4 prod CO2 Inj'!$C4+$D6*'Total CH4 prod CO2 Inj'!AB4-'Inj sep cost'!K4-'Inj sep cost'!AB4</f>
        <v>0</v>
      </c>
      <c r="N6" s="17">
        <f>$C6*'Total CH4 prod CO2 Inj'!$C4+$D6*'Total CH4 prod CO2 Inj'!AC4-'Inj sep cost'!L4-'Inj sep cost'!AC4</f>
        <v>0</v>
      </c>
      <c r="O6" s="17">
        <f>$C6*'Total CH4 prod CO2 Inj'!$C4+$D6*'Total CH4 prod CO2 Inj'!AD4-'Inj sep cost'!M4-'Inj sep cost'!AD4</f>
        <v>0</v>
      </c>
      <c r="P6" s="17">
        <f>$C6*'Total CH4 prod CO2 Inj'!$C4+$D6*'Total CH4 prod CO2 Inj'!AE4-'Inj sep cost'!N4-'Inj sep cost'!AE4</f>
        <v>0</v>
      </c>
      <c r="Q6" s="17">
        <f>$C6*'Total CH4 prod CO2 Inj'!$C4+$D6*'Total CH4 prod CO2 Inj'!AF4-'Inj sep cost'!O4-'Inj sep cost'!AF4</f>
        <v>0</v>
      </c>
      <c r="R6" s="17">
        <f>$C6*'Total CH4 prod CO2 Inj'!$C4+$D6*'Total CH4 prod CO2 Inj'!AG4-'Inj sep cost'!P4-'Inj sep cost'!AG4</f>
        <v>0</v>
      </c>
      <c r="S6" s="17">
        <f>$C6*'Total CH4 prod CO2 Inj'!$C4+$D6*'Total CH4 prod CO2 Inj'!AH4-'Inj sep cost'!Q4-'Inj sep cost'!AH4</f>
        <v>0</v>
      </c>
    </row>
    <row r="7" spans="1:36" x14ac:dyDescent="0.45">
      <c r="B7">
        <v>1</v>
      </c>
      <c r="C7" s="17">
        <f>C6</f>
        <v>3</v>
      </c>
      <c r="D7" s="17">
        <f>D6</f>
        <v>16</v>
      </c>
      <c r="E7" s="19">
        <f>$C7*'Total CH4 prod CO2 Inj'!C5+$D7*'Total CH4 prod CO2 Inj'!T5-'Inj sep cost'!C5-'Inj sep cost'!T5</f>
        <v>2268150</v>
      </c>
      <c r="F7" s="19">
        <f>$C7*'Total CH4 prod CO2 Inj'!D5+$D7*'Total CH4 prod CO2 Inj'!U5-'Inj sep cost'!D5-'Inj sep cost'!U5</f>
        <v>2268150</v>
      </c>
      <c r="G7" s="19">
        <f>$C7*'Total CH4 prod CO2 Inj'!E5+$D7*'Total CH4 prod CO2 Inj'!V5-'Inj sep cost'!E5-'Inj sep cost'!V5</f>
        <v>2268150</v>
      </c>
      <c r="H7" s="19">
        <f>$C7*'Total CH4 prod CO2 Inj'!F5+$D7*'Total CH4 prod CO2 Inj'!W5-'Inj sep cost'!F5-'Inj sep cost'!W5</f>
        <v>2268150</v>
      </c>
      <c r="I7" s="19">
        <f>$C7*'Total CH4 prod CO2 Inj'!G5+$D7*'Total CH4 prod CO2 Inj'!X5-'Inj sep cost'!G5-'Inj sep cost'!X5</f>
        <v>2268150</v>
      </c>
      <c r="J7" s="19">
        <f>$C7*'Total CH4 prod CO2 Inj'!H5+$D7*'Total CH4 prod CO2 Inj'!Y5-'Inj sep cost'!H5-'Inj sep cost'!Y5</f>
        <v>2268150</v>
      </c>
      <c r="K7" s="19">
        <f>$C7*'Total CH4 prod CO2 Inj'!I5+$D7*'Total CH4 prod CO2 Inj'!Z5-'Inj sep cost'!I5-'Inj sep cost'!Z5</f>
        <v>2268150</v>
      </c>
      <c r="L7" s="19">
        <f>$C7*'Total CH4 prod CO2 Inj'!J5+$D7*'Total CH4 prod CO2 Inj'!AA5-'Inj sep cost'!J5-'Inj sep cost'!AA5</f>
        <v>2268150</v>
      </c>
      <c r="M7" s="19">
        <f>$C7*'Total CH4 prod CO2 Inj'!K5+$D7*'Total CH4 prod CO2 Inj'!AB5-'Inj sep cost'!K5-'Inj sep cost'!AB5</f>
        <v>2268150</v>
      </c>
      <c r="N7" s="19">
        <f>$C7*'Total CH4 prod CO2 Inj'!L5+$D7*'Total CH4 prod CO2 Inj'!AC5-'Inj sep cost'!L5-'Inj sep cost'!AC5</f>
        <v>2268150</v>
      </c>
      <c r="O7" s="19">
        <f>$C7*'Total CH4 prod CO2 Inj'!M5+$D7*'Total CH4 prod CO2 Inj'!AD5-'Inj sep cost'!M5-'Inj sep cost'!AD5</f>
        <v>2268150</v>
      </c>
      <c r="P7" s="19">
        <f>$C7*'Total CH4 prod CO2 Inj'!N5+$D7*'Total CH4 prod CO2 Inj'!AE5-'Inj sep cost'!N5-'Inj sep cost'!AE5</f>
        <v>2268150</v>
      </c>
      <c r="Q7" s="19">
        <f>$C7*'Total CH4 prod CO2 Inj'!O5+$D7*'Total CH4 prod CO2 Inj'!AF5-'Inj sep cost'!O5-'Inj sep cost'!AF5</f>
        <v>2268150</v>
      </c>
      <c r="R7" s="19">
        <f>$C7*'Total CH4 prod CO2 Inj'!P5+$D7*'Total CH4 prod CO2 Inj'!AG5-'Inj sep cost'!P5-'Inj sep cost'!AG5</f>
        <v>2268150</v>
      </c>
      <c r="S7" s="19">
        <f>$C7*'Total CH4 prod CO2 Inj'!Q5+$D7*'Total CH4 prod CO2 Inj'!AH5-'Inj sep cost'!Q5-'Inj sep cost'!AH5</f>
        <v>2268150</v>
      </c>
    </row>
    <row r="8" spans="1:36" x14ac:dyDescent="0.45">
      <c r="B8">
        <v>2</v>
      </c>
      <c r="C8" s="17">
        <f t="shared" ref="C8:C39" si="0">C7*(1+$C$2)</f>
        <v>3.0525000000000002</v>
      </c>
      <c r="D8" s="17">
        <f t="shared" ref="D8:D39" si="1">D7*(1+$C$3)</f>
        <v>16.28</v>
      </c>
      <c r="E8" s="19">
        <f>$C8*'Total CH4 prod CO2 Inj'!C6+$D8*'Total CH4 prod CO2 Inj'!T6-'Inj sep cost'!C6-'Inj sep cost'!T6</f>
        <v>4364281.3500000006</v>
      </c>
      <c r="F8" s="19">
        <f>$C8*'Total CH4 prod CO2 Inj'!D6+$D8*'Total CH4 prod CO2 Inj'!U6-'Inj sep cost'!D6-'Inj sep cost'!U6</f>
        <v>4364281.3500000006</v>
      </c>
      <c r="G8" s="19">
        <f>$C8*'Total CH4 prod CO2 Inj'!E6+$D8*'Total CH4 prod CO2 Inj'!V6-'Inj sep cost'!E6-'Inj sep cost'!V6</f>
        <v>4364281.3500000006</v>
      </c>
      <c r="H8" s="19">
        <f>$C8*'Total CH4 prod CO2 Inj'!F6+$D8*'Total CH4 prod CO2 Inj'!W6-'Inj sep cost'!F6-'Inj sep cost'!W6</f>
        <v>4364281.3500000006</v>
      </c>
      <c r="I8" s="19">
        <f>$C8*'Total CH4 prod CO2 Inj'!G6+$D8*'Total CH4 prod CO2 Inj'!X6-'Inj sep cost'!G6-'Inj sep cost'!X6</f>
        <v>4364281.3500000006</v>
      </c>
      <c r="J8" s="19">
        <f>$C8*'Total CH4 prod CO2 Inj'!H6+$D8*'Total CH4 prod CO2 Inj'!Y6-'Inj sep cost'!H6-'Inj sep cost'!Y6</f>
        <v>4364281.3500000006</v>
      </c>
      <c r="K8" s="19">
        <f>$C8*'Total CH4 prod CO2 Inj'!I6+$D8*'Total CH4 prod CO2 Inj'!Z6-'Inj sep cost'!I6-'Inj sep cost'!Z6</f>
        <v>4364281.3500000006</v>
      </c>
      <c r="L8" s="19">
        <f>$C8*'Total CH4 prod CO2 Inj'!J6+$D8*'Total CH4 prod CO2 Inj'!AA6-'Inj sep cost'!J6-'Inj sep cost'!AA6</f>
        <v>4364281.3500000006</v>
      </c>
      <c r="M8" s="19">
        <f>$C8*'Total CH4 prod CO2 Inj'!K6+$D8*'Total CH4 prod CO2 Inj'!AB6-'Inj sep cost'!K6-'Inj sep cost'!AB6</f>
        <v>4364281.3500000006</v>
      </c>
      <c r="N8" s="19">
        <f>$C8*'Total CH4 prod CO2 Inj'!L6+$D8*'Total CH4 prod CO2 Inj'!AC6-'Inj sep cost'!L6-'Inj sep cost'!AC6</f>
        <v>4364281.3500000006</v>
      </c>
      <c r="O8" s="19">
        <f>$C8*'Total CH4 prod CO2 Inj'!M6+$D8*'Total CH4 prod CO2 Inj'!AD6-'Inj sep cost'!M6-'Inj sep cost'!AD6</f>
        <v>4364281.3500000006</v>
      </c>
      <c r="P8" s="19">
        <f>$C8*'Total CH4 prod CO2 Inj'!N6+$D8*'Total CH4 prod CO2 Inj'!AE6-'Inj sep cost'!N6-'Inj sep cost'!AE6</f>
        <v>4364281.3500000006</v>
      </c>
      <c r="Q8" s="19">
        <f>$C8*'Total CH4 prod CO2 Inj'!O6+$D8*'Total CH4 prod CO2 Inj'!AF6-'Inj sep cost'!O6-'Inj sep cost'!AF6</f>
        <v>4364281.3500000006</v>
      </c>
      <c r="R8" s="19">
        <f>$C8*'Total CH4 prod CO2 Inj'!P6+$D8*'Total CH4 prod CO2 Inj'!AG6-'Inj sep cost'!P6-'Inj sep cost'!AG6</f>
        <v>4364281.3500000006</v>
      </c>
      <c r="S8" s="19">
        <f>$C8*'Total CH4 prod CO2 Inj'!Q6+$D8*'Total CH4 prod CO2 Inj'!AH6-'Inj sep cost'!Q6-'Inj sep cost'!AH6</f>
        <v>4364281.3500000006</v>
      </c>
    </row>
    <row r="9" spans="1:36" x14ac:dyDescent="0.45">
      <c r="B9">
        <v>3</v>
      </c>
      <c r="C9" s="17">
        <f t="shared" si="0"/>
        <v>3.1059187500000003</v>
      </c>
      <c r="D9" s="17">
        <f t="shared" si="1"/>
        <v>16.564900000000002</v>
      </c>
      <c r="E9" s="19">
        <f>$C9*'Total CH4 prod CO2 Inj'!C7+$D9*'Total CH4 prod CO2 Inj'!T7-'Inj sep cost'!C7-'Inj sep cost'!T7</f>
        <v>3157321.7053125002</v>
      </c>
      <c r="F9" s="19">
        <f>$C9*'Total CH4 prod CO2 Inj'!D7+$D9*'Total CH4 prod CO2 Inj'!U7-'Inj sep cost'!D7-'Inj sep cost'!U7</f>
        <v>3157321.7053125002</v>
      </c>
      <c r="G9" s="19">
        <f>$C9*'Total CH4 prod CO2 Inj'!E7+$D9*'Total CH4 prod CO2 Inj'!V7-'Inj sep cost'!E7-'Inj sep cost'!V7</f>
        <v>3157321.7053125002</v>
      </c>
      <c r="H9" s="19">
        <f>$C9*'Total CH4 prod CO2 Inj'!F7+$D9*'Total CH4 prod CO2 Inj'!W7-'Inj sep cost'!F7-'Inj sep cost'!W7</f>
        <v>3157321.7053125002</v>
      </c>
      <c r="I9" s="19">
        <f>$C9*'Total CH4 prod CO2 Inj'!G7+$D9*'Total CH4 prod CO2 Inj'!X7-'Inj sep cost'!G7-'Inj sep cost'!X7</f>
        <v>3157321.7053125002</v>
      </c>
      <c r="J9" s="19">
        <f>$C9*'Total CH4 prod CO2 Inj'!H7+$D9*'Total CH4 prod CO2 Inj'!Y7-'Inj sep cost'!H7-'Inj sep cost'!Y7</f>
        <v>3157321.7053125002</v>
      </c>
      <c r="K9" s="19">
        <f>$C9*'Total CH4 prod CO2 Inj'!I7+$D9*'Total CH4 prod CO2 Inj'!Z7-'Inj sep cost'!I7-'Inj sep cost'!Z7</f>
        <v>3157321.7053125002</v>
      </c>
      <c r="L9" s="19">
        <f>$C9*'Total CH4 prod CO2 Inj'!J7+$D9*'Total CH4 prod CO2 Inj'!AA7-'Inj sep cost'!J7-'Inj sep cost'!AA7</f>
        <v>3157321.7053125002</v>
      </c>
      <c r="M9" s="19">
        <f>$C9*'Total CH4 prod CO2 Inj'!K7+$D9*'Total CH4 prod CO2 Inj'!AB7-'Inj sep cost'!K7-'Inj sep cost'!AB7</f>
        <v>3157321.7053125002</v>
      </c>
      <c r="N9" s="19">
        <f>$C9*'Total CH4 prod CO2 Inj'!L7+$D9*'Total CH4 prod CO2 Inj'!AC7-'Inj sep cost'!L7-'Inj sep cost'!AC7</f>
        <v>3157321.7053125002</v>
      </c>
      <c r="O9" s="19">
        <f>$C9*'Total CH4 prod CO2 Inj'!M7+$D9*'Total CH4 prod CO2 Inj'!AD7-'Inj sep cost'!M7-'Inj sep cost'!AD7</f>
        <v>3157321.7053125002</v>
      </c>
      <c r="P9" s="19">
        <f>$C9*'Total CH4 prod CO2 Inj'!N7+$D9*'Total CH4 prod CO2 Inj'!AE7-'Inj sep cost'!N7-'Inj sep cost'!AE7</f>
        <v>3157321.7053125002</v>
      </c>
      <c r="Q9" s="19">
        <f>$C9*'Total CH4 prod CO2 Inj'!O7+$D9*'Total CH4 prod CO2 Inj'!AF7-'Inj sep cost'!O7-'Inj sep cost'!AF7</f>
        <v>3157321.7053125002</v>
      </c>
      <c r="R9" s="19">
        <f>$C9*'Total CH4 prod CO2 Inj'!P7+$D9*'Total CH4 prod CO2 Inj'!AG7-'Inj sep cost'!P7-'Inj sep cost'!AG7</f>
        <v>3157321.7053125002</v>
      </c>
      <c r="S9" s="19">
        <f>$C9*'Total CH4 prod CO2 Inj'!Q7+$D9*'Total CH4 prod CO2 Inj'!AH7-'Inj sep cost'!Q7-'Inj sep cost'!AH7</f>
        <v>3157321.7053125002</v>
      </c>
    </row>
    <row r="10" spans="1:36" x14ac:dyDescent="0.45">
      <c r="B10">
        <v>4</v>
      </c>
      <c r="C10" s="17">
        <f t="shared" si="0"/>
        <v>3.1602723281250005</v>
      </c>
      <c r="D10" s="17">
        <f t="shared" si="1"/>
        <v>16.854785750000001</v>
      </c>
      <c r="E10" s="19">
        <f>$C10*'Total CH4 prod CO2 Inj'!C8+$D10*'Total CH4 prod CO2 Inj'!T8-'Inj sep cost'!C8-'Inj sep cost'!T8</f>
        <v>2656272.0972356256</v>
      </c>
      <c r="F10" s="19">
        <f>$C10*'Total CH4 prod CO2 Inj'!D8+$D10*'Total CH4 prod CO2 Inj'!U8-'Inj sep cost'!D8-'Inj sep cost'!U8</f>
        <v>2656272.0972356256</v>
      </c>
      <c r="G10" s="19">
        <f>$C10*'Total CH4 prod CO2 Inj'!E8+$D10*'Total CH4 prod CO2 Inj'!V8-'Inj sep cost'!E8-'Inj sep cost'!V8</f>
        <v>2656272.0972356256</v>
      </c>
      <c r="H10" s="19">
        <f>$C10*'Total CH4 prod CO2 Inj'!F8+$D10*'Total CH4 prod CO2 Inj'!W8-'Inj sep cost'!F8-'Inj sep cost'!W8</f>
        <v>2656272.0972356256</v>
      </c>
      <c r="I10" s="19">
        <f>$C10*'Total CH4 prod CO2 Inj'!G8+$D10*'Total CH4 prod CO2 Inj'!X8-'Inj sep cost'!G8-'Inj sep cost'!X8</f>
        <v>2656272.0972356256</v>
      </c>
      <c r="J10" s="19">
        <f>$C10*'Total CH4 prod CO2 Inj'!H8+$D10*'Total CH4 prod CO2 Inj'!Y8-'Inj sep cost'!H8-'Inj sep cost'!Y8</f>
        <v>2656272.0972356256</v>
      </c>
      <c r="K10" s="19">
        <f>$C10*'Total CH4 prod CO2 Inj'!I8+$D10*'Total CH4 prod CO2 Inj'!Z8-'Inj sep cost'!I8-'Inj sep cost'!Z8</f>
        <v>2656272.0972356256</v>
      </c>
      <c r="L10" s="19">
        <f>$C10*'Total CH4 prod CO2 Inj'!J8+$D10*'Total CH4 prod CO2 Inj'!AA8-'Inj sep cost'!J8-'Inj sep cost'!AA8</f>
        <v>2656272.0972356256</v>
      </c>
      <c r="M10" s="19">
        <f>$C10*'Total CH4 prod CO2 Inj'!K8+$D10*'Total CH4 prod CO2 Inj'!AB8-'Inj sep cost'!K8-'Inj sep cost'!AB8</f>
        <v>2656272.0972356256</v>
      </c>
      <c r="N10" s="19">
        <f>$C10*'Total CH4 prod CO2 Inj'!L8+$D10*'Total CH4 prod CO2 Inj'!AC8-'Inj sep cost'!L8-'Inj sep cost'!AC8</f>
        <v>2656272.0972356256</v>
      </c>
      <c r="O10" s="19">
        <f>$C10*'Total CH4 prod CO2 Inj'!M8+$D10*'Total CH4 prod CO2 Inj'!AD8-'Inj sep cost'!M8-'Inj sep cost'!AD8</f>
        <v>2656272.0972356256</v>
      </c>
      <c r="P10" s="19">
        <f>$C10*'Total CH4 prod CO2 Inj'!N8+$D10*'Total CH4 prod CO2 Inj'!AE8-'Inj sep cost'!N8-'Inj sep cost'!AE8</f>
        <v>2656272.0972356256</v>
      </c>
      <c r="Q10" s="19">
        <f>$C10*'Total CH4 prod CO2 Inj'!O8+$D10*'Total CH4 prod CO2 Inj'!AF8-'Inj sep cost'!O8-'Inj sep cost'!AF8</f>
        <v>2656272.0972356256</v>
      </c>
      <c r="R10" s="19">
        <f>$C10*'Total CH4 prod CO2 Inj'!P8+$D10*'Total CH4 prod CO2 Inj'!AG8-'Inj sep cost'!P8-'Inj sep cost'!AG8</f>
        <v>2656272.0972356256</v>
      </c>
      <c r="S10" s="19">
        <f>$C10*'Total CH4 prod CO2 Inj'!Q8+$D10*'Total CH4 prod CO2 Inj'!AH8-'Inj sep cost'!Q8-'Inj sep cost'!AH8</f>
        <v>2656272.0972356256</v>
      </c>
    </row>
    <row r="11" spans="1:36" x14ac:dyDescent="0.45">
      <c r="B11">
        <v>5</v>
      </c>
      <c r="C11" s="17">
        <f t="shared" si="0"/>
        <v>3.2155770938671884</v>
      </c>
      <c r="D11" s="17">
        <f t="shared" si="1"/>
        <v>17.149744500625001</v>
      </c>
      <c r="E11" s="19">
        <f>$C11*'Total CH4 prod CO2 Inj'!C9+$D11*'Total CH4 prod CO2 Inj'!T9-'Inj sep cost'!C9-'Inj sep cost'!T9</f>
        <v>2351776.6191416457</v>
      </c>
      <c r="F11" s="19">
        <f>$C11*'Total CH4 prod CO2 Inj'!D9+$D11*'Total CH4 prod CO2 Inj'!U9-'Inj sep cost'!D9-'Inj sep cost'!U9</f>
        <v>2351776.6191416457</v>
      </c>
      <c r="G11" s="19">
        <f>$C11*'Total CH4 prod CO2 Inj'!E9+$D11*'Total CH4 prod CO2 Inj'!V9-'Inj sep cost'!E9-'Inj sep cost'!V9</f>
        <v>2351776.6191416457</v>
      </c>
      <c r="H11" s="19">
        <f>$C11*'Total CH4 prod CO2 Inj'!F9+$D11*'Total CH4 prod CO2 Inj'!W9-'Inj sep cost'!F9-'Inj sep cost'!W9</f>
        <v>2351776.6191416457</v>
      </c>
      <c r="I11" s="19">
        <f>$C11*'Total CH4 prod CO2 Inj'!G9+$D11*'Total CH4 prod CO2 Inj'!X9-'Inj sep cost'!G9-'Inj sep cost'!X9</f>
        <v>2351776.6191416457</v>
      </c>
      <c r="J11" s="19">
        <f>$C11*'Total CH4 prod CO2 Inj'!H9+$D11*'Total CH4 prod CO2 Inj'!Y9-'Inj sep cost'!H9-'Inj sep cost'!Y9</f>
        <v>2351776.6191416457</v>
      </c>
      <c r="K11" s="19">
        <f>$C11*'Total CH4 prod CO2 Inj'!I9+$D11*'Total CH4 prod CO2 Inj'!Z9-'Inj sep cost'!I9-'Inj sep cost'!Z9</f>
        <v>2351776.6191416457</v>
      </c>
      <c r="L11" s="19">
        <f>$C11*'Total CH4 prod CO2 Inj'!J9+$D11*'Total CH4 prod CO2 Inj'!AA9-'Inj sep cost'!J9-'Inj sep cost'!AA9</f>
        <v>2351776.6191416457</v>
      </c>
      <c r="M11" s="19">
        <f>$C11*'Total CH4 prod CO2 Inj'!K9+$D11*'Total CH4 prod CO2 Inj'!AB9-'Inj sep cost'!K9-'Inj sep cost'!AB9</f>
        <v>2351776.6191416457</v>
      </c>
      <c r="N11" s="19">
        <f>$C11*'Total CH4 prod CO2 Inj'!L9+$D11*'Total CH4 prod CO2 Inj'!AC9-'Inj sep cost'!L9-'Inj sep cost'!AC9</f>
        <v>2351776.6191416457</v>
      </c>
      <c r="O11" s="19">
        <f>$C11*'Total CH4 prod CO2 Inj'!M9+$D11*'Total CH4 prod CO2 Inj'!AD9-'Inj sep cost'!M9-'Inj sep cost'!AD9</f>
        <v>2351776.6191416457</v>
      </c>
      <c r="P11" s="19">
        <f>$C11*'Total CH4 prod CO2 Inj'!N9+$D11*'Total CH4 prod CO2 Inj'!AE9-'Inj sep cost'!N9-'Inj sep cost'!AE9</f>
        <v>2351776.6191416457</v>
      </c>
      <c r="Q11" s="19">
        <f>$C11*'Total CH4 prod CO2 Inj'!O9+$D11*'Total CH4 prod CO2 Inj'!AF9-'Inj sep cost'!O9-'Inj sep cost'!AF9</f>
        <v>2351776.6191416457</v>
      </c>
      <c r="R11" s="19">
        <f>$C11*'Total CH4 prod CO2 Inj'!P9+$D11*'Total CH4 prod CO2 Inj'!AG9-'Inj sep cost'!P9-'Inj sep cost'!AG9</f>
        <v>2351776.6191416457</v>
      </c>
      <c r="S11" s="19">
        <f>$C11*'Total CH4 prod CO2 Inj'!Q9+$D11*'Total CH4 prod CO2 Inj'!AH9-'Inj sep cost'!Q9-'Inj sep cost'!AH9</f>
        <v>2351776.6191416457</v>
      </c>
    </row>
    <row r="12" spans="1:36" x14ac:dyDescent="0.45">
      <c r="B12">
        <v>6</v>
      </c>
      <c r="C12" s="17">
        <f t="shared" si="0"/>
        <v>3.2718496930098646</v>
      </c>
      <c r="D12" s="17">
        <f t="shared" si="1"/>
        <v>17.44986502938594</v>
      </c>
      <c r="E12" s="19">
        <f>$C12*'Total CH4 prod CO2 Inj'!C10+$D12*'Total CH4 prod CO2 Inj'!T10-'Inj sep cost'!C10-'Inj sep cost'!T10</f>
        <v>2089501.3694468897</v>
      </c>
      <c r="F12" s="19">
        <f>$C12*'Total CH4 prod CO2 Inj'!D10+$D12*'Total CH4 prod CO2 Inj'!U10-'Inj sep cost'!D10-'Inj sep cost'!U10</f>
        <v>2089501.3694468897</v>
      </c>
      <c r="G12" s="19">
        <f>$C12*'Total CH4 prod CO2 Inj'!E10+$D12*'Total CH4 prod CO2 Inj'!V10-'Inj sep cost'!E10-'Inj sep cost'!V10</f>
        <v>2089501.3694468897</v>
      </c>
      <c r="H12" s="19">
        <f>$C12*'Total CH4 prod CO2 Inj'!F10+$D12*'Total CH4 prod CO2 Inj'!W10-'Inj sep cost'!F10-'Inj sep cost'!W10</f>
        <v>2089501.3694468897</v>
      </c>
      <c r="I12" s="19">
        <f>$C12*'Total CH4 prod CO2 Inj'!G10+$D12*'Total CH4 prod CO2 Inj'!X10-'Inj sep cost'!G10-'Inj sep cost'!X10</f>
        <v>2089501.3694468897</v>
      </c>
      <c r="J12" s="19">
        <f>$C12*'Total CH4 prod CO2 Inj'!H10+$D12*'Total CH4 prod CO2 Inj'!Y10-'Inj sep cost'!H10-'Inj sep cost'!Y10</f>
        <v>2089501.3694468897</v>
      </c>
      <c r="K12" s="19">
        <f>$C12*'Total CH4 prod CO2 Inj'!I10+$D12*'Total CH4 prod CO2 Inj'!Z10-'Inj sep cost'!I10-'Inj sep cost'!Z10</f>
        <v>2089501.3694468897</v>
      </c>
      <c r="L12" s="19">
        <f>$C12*'Total CH4 prod CO2 Inj'!J10+$D12*'Total CH4 prod CO2 Inj'!AA10-'Inj sep cost'!J10-'Inj sep cost'!AA10</f>
        <v>2089501.3694468897</v>
      </c>
      <c r="M12" s="19">
        <f>$C12*'Total CH4 prod CO2 Inj'!K10+$D12*'Total CH4 prod CO2 Inj'!AB10-'Inj sep cost'!K10-'Inj sep cost'!AB10</f>
        <v>2089501.3694468897</v>
      </c>
      <c r="N12" s="19">
        <f>$C12*'Total CH4 prod CO2 Inj'!L10+$D12*'Total CH4 prod CO2 Inj'!AC10-'Inj sep cost'!L10-'Inj sep cost'!AC10</f>
        <v>2089501.3694468897</v>
      </c>
      <c r="O12" s="19">
        <f>$C12*'Total CH4 prod CO2 Inj'!M10+$D12*'Total CH4 prod CO2 Inj'!AD10-'Inj sep cost'!M10-'Inj sep cost'!AD10</f>
        <v>2089501.3694468897</v>
      </c>
      <c r="P12" s="19">
        <f>$C12*'Total CH4 prod CO2 Inj'!N10+$D12*'Total CH4 prod CO2 Inj'!AE10-'Inj sep cost'!N10-'Inj sep cost'!AE10</f>
        <v>2089501.3694468897</v>
      </c>
      <c r="Q12" s="19">
        <f>$C12*'Total CH4 prod CO2 Inj'!O10+$D12*'Total CH4 prod CO2 Inj'!AF10-'Inj sep cost'!O10-'Inj sep cost'!AF10</f>
        <v>2089501.3694468897</v>
      </c>
      <c r="R12" s="19">
        <f>$C12*'Total CH4 prod CO2 Inj'!P10+$D12*'Total CH4 prod CO2 Inj'!AG10-'Inj sep cost'!P10-'Inj sep cost'!AG10</f>
        <v>2089501.3694468897</v>
      </c>
      <c r="S12" s="19">
        <f>$C12*'Total CH4 prod CO2 Inj'!Q10+$D12*'Total CH4 prod CO2 Inj'!AH10-'Inj sep cost'!Q10-'Inj sep cost'!AH10</f>
        <v>2089501.3694468897</v>
      </c>
    </row>
    <row r="13" spans="1:36" x14ac:dyDescent="0.45">
      <c r="B13">
        <v>7</v>
      </c>
      <c r="C13" s="17">
        <f t="shared" si="0"/>
        <v>3.3291070626375374</v>
      </c>
      <c r="D13" s="17">
        <f t="shared" si="1"/>
        <v>17.755237667400195</v>
      </c>
      <c r="E13" s="19">
        <f>$C13*'Total CH4 prod CO2 Inj'!C11+$D13*'Total CH4 prod CO2 Inj'!T11-'Inj sep cost'!C11-'Inj sep cost'!T11</f>
        <v>1883775.2313934506</v>
      </c>
      <c r="F13" s="19">
        <f>$C13*'Total CH4 prod CO2 Inj'!D11+$D13*'Total CH4 prod CO2 Inj'!U11-'Inj sep cost'!D11-'Inj sep cost'!U11</f>
        <v>1883775.2313934506</v>
      </c>
      <c r="G13" s="19">
        <f>$C13*'Total CH4 prod CO2 Inj'!E11+$D13*'Total CH4 prod CO2 Inj'!V11-'Inj sep cost'!E11-'Inj sep cost'!V11</f>
        <v>1883775.2313934506</v>
      </c>
      <c r="H13" s="19">
        <f>$C13*'Total CH4 prod CO2 Inj'!F11+$D13*'Total CH4 prod CO2 Inj'!W11-'Inj sep cost'!F11-'Inj sep cost'!W11</f>
        <v>1883775.2313934506</v>
      </c>
      <c r="I13" s="19">
        <f>$C13*'Total CH4 prod CO2 Inj'!G11+$D13*'Total CH4 prod CO2 Inj'!X11-'Inj sep cost'!G11-'Inj sep cost'!X11</f>
        <v>1883775.2313934506</v>
      </c>
      <c r="J13" s="19">
        <f>$C13*'Total CH4 prod CO2 Inj'!H11+$D13*'Total CH4 prod CO2 Inj'!Y11-'Inj sep cost'!H11-'Inj sep cost'!Y11</f>
        <v>1883775.2313934506</v>
      </c>
      <c r="K13" s="19">
        <f>$C13*'Total CH4 prod CO2 Inj'!I11+$D13*'Total CH4 prod CO2 Inj'!Z11-'Inj sep cost'!I11-'Inj sep cost'!Z11</f>
        <v>1883775.2313934506</v>
      </c>
      <c r="L13" s="19">
        <f>$C13*'Total CH4 prod CO2 Inj'!J11+$D13*'Total CH4 prod CO2 Inj'!AA11-'Inj sep cost'!J11-'Inj sep cost'!AA11</f>
        <v>1883775.2313934506</v>
      </c>
      <c r="M13" s="19">
        <f>$C13*'Total CH4 prod CO2 Inj'!K11+$D13*'Total CH4 prod CO2 Inj'!AB11-'Inj sep cost'!K11-'Inj sep cost'!AB11</f>
        <v>1883775.2313934506</v>
      </c>
      <c r="N13" s="19">
        <f>$C13*'Total CH4 prod CO2 Inj'!L11+$D13*'Total CH4 prod CO2 Inj'!AC11-'Inj sep cost'!L11-'Inj sep cost'!AC11</f>
        <v>1883775.2313934506</v>
      </c>
      <c r="O13" s="19">
        <f>$C13*'Total CH4 prod CO2 Inj'!M11+$D13*'Total CH4 prod CO2 Inj'!AD11-'Inj sep cost'!M11-'Inj sep cost'!AD11</f>
        <v>1883775.2313934506</v>
      </c>
      <c r="P13" s="19">
        <f>$C13*'Total CH4 prod CO2 Inj'!N11+$D13*'Total CH4 prod CO2 Inj'!AE11-'Inj sep cost'!N11-'Inj sep cost'!AE11</f>
        <v>1883775.2313934506</v>
      </c>
      <c r="Q13" s="19">
        <f>$C13*'Total CH4 prod CO2 Inj'!O11+$D13*'Total CH4 prod CO2 Inj'!AF11-'Inj sep cost'!O11-'Inj sep cost'!AF11</f>
        <v>1883775.2313934506</v>
      </c>
      <c r="R13" s="19">
        <f>$C13*'Total CH4 prod CO2 Inj'!P11+$D13*'Total CH4 prod CO2 Inj'!AG11-'Inj sep cost'!P11-'Inj sep cost'!AG11</f>
        <v>1883775.2313934506</v>
      </c>
      <c r="S13" s="19">
        <f>$C13*'Total CH4 prod CO2 Inj'!Q11+$D13*'Total CH4 prod CO2 Inj'!AH11-'Inj sep cost'!Q11-'Inj sep cost'!AH11</f>
        <v>1883775.2313934506</v>
      </c>
    </row>
    <row r="14" spans="1:36" x14ac:dyDescent="0.45">
      <c r="B14">
        <v>8</v>
      </c>
      <c r="C14" s="17">
        <f t="shared" si="0"/>
        <v>3.3873664362336946</v>
      </c>
      <c r="D14" s="17">
        <f t="shared" si="1"/>
        <v>18.0659543265797</v>
      </c>
      <c r="E14" s="19">
        <f>$C14*'Total CH4 prod CO2 Inj'!C12+$D14*'Total CH4 prod CO2 Inj'!T12-'Inj sep cost'!C12-'Inj sep cost'!T12</f>
        <v>1796930.1470932504</v>
      </c>
      <c r="F14" s="19">
        <f>$C14*'Total CH4 prod CO2 Inj'!D12+$D14*'Total CH4 prod CO2 Inj'!U12-'Inj sep cost'!D12-'Inj sep cost'!U12</f>
        <v>1796930.1470932504</v>
      </c>
      <c r="G14" s="19">
        <f>$C14*'Total CH4 prod CO2 Inj'!E12+$D14*'Total CH4 prod CO2 Inj'!V12-'Inj sep cost'!E12-'Inj sep cost'!V12</f>
        <v>1796930.1470932504</v>
      </c>
      <c r="H14" s="19">
        <f>$C14*'Total CH4 prod CO2 Inj'!F12+$D14*'Total CH4 prod CO2 Inj'!W12-'Inj sep cost'!F12-'Inj sep cost'!W12</f>
        <v>1796930.1470932504</v>
      </c>
      <c r="I14" s="19">
        <f>$C14*'Total CH4 prod CO2 Inj'!G12+$D14*'Total CH4 prod CO2 Inj'!X12-'Inj sep cost'!G12-'Inj sep cost'!X12</f>
        <v>1796930.1470932504</v>
      </c>
      <c r="J14" s="19">
        <f>$C14*'Total CH4 prod CO2 Inj'!H12+$D14*'Total CH4 prod CO2 Inj'!Y12-'Inj sep cost'!H12-'Inj sep cost'!Y12</f>
        <v>1796930.1470932504</v>
      </c>
      <c r="K14" s="19">
        <f>$C14*'Total CH4 prod CO2 Inj'!I12+$D14*'Total CH4 prod CO2 Inj'!Z12-'Inj sep cost'!I12-'Inj sep cost'!Z12</f>
        <v>1796930.1470932504</v>
      </c>
      <c r="L14" s="19">
        <f>$C14*'Total CH4 prod CO2 Inj'!J12+$D14*'Total CH4 prod CO2 Inj'!AA12-'Inj sep cost'!J12-'Inj sep cost'!AA12</f>
        <v>1796930.1470932504</v>
      </c>
      <c r="M14" s="19">
        <f>$C14*'Total CH4 prod CO2 Inj'!K12+$D14*'Total CH4 prod CO2 Inj'!AB12-'Inj sep cost'!K12-'Inj sep cost'!AB12</f>
        <v>1796930.1470932504</v>
      </c>
      <c r="N14" s="19">
        <f>$C14*'Total CH4 prod CO2 Inj'!L12+$D14*'Total CH4 prod CO2 Inj'!AC12-'Inj sep cost'!L12-'Inj sep cost'!AC12</f>
        <v>1796930.1470932504</v>
      </c>
      <c r="O14" s="19">
        <f>$C14*'Total CH4 prod CO2 Inj'!M12+$D14*'Total CH4 prod CO2 Inj'!AD12-'Inj sep cost'!M12-'Inj sep cost'!AD12</f>
        <v>1796930.1470932504</v>
      </c>
      <c r="P14" s="19">
        <f>$C14*'Total CH4 prod CO2 Inj'!N12+$D14*'Total CH4 prod CO2 Inj'!AE12-'Inj sep cost'!N12-'Inj sep cost'!AE12</f>
        <v>1796930.1470932504</v>
      </c>
      <c r="Q14" s="19">
        <f>$C14*'Total CH4 prod CO2 Inj'!O12+$D14*'Total CH4 prod CO2 Inj'!AF12-'Inj sep cost'!O12-'Inj sep cost'!AF12</f>
        <v>1796930.1470932504</v>
      </c>
      <c r="R14" s="19">
        <f>$C14*'Total CH4 prod CO2 Inj'!P12+$D14*'Total CH4 prod CO2 Inj'!AG12-'Inj sep cost'!P12-'Inj sep cost'!AG12</f>
        <v>1796930.1470932504</v>
      </c>
      <c r="S14" s="19">
        <f>$C14*'Total CH4 prod CO2 Inj'!Q12+$D14*'Total CH4 prod CO2 Inj'!AH12-'Inj sep cost'!Q12-'Inj sep cost'!AH12</f>
        <v>1796930.1470932504</v>
      </c>
    </row>
    <row r="15" spans="1:36" x14ac:dyDescent="0.45">
      <c r="B15">
        <v>9</v>
      </c>
      <c r="C15" s="17">
        <f t="shared" si="0"/>
        <v>3.4466453488677846</v>
      </c>
      <c r="D15" s="17">
        <f t="shared" si="1"/>
        <v>18.382108527294847</v>
      </c>
      <c r="E15" s="19">
        <f>$C15*'Total CH4 prod CO2 Inj'!C13+$D15*'Total CH4 prod CO2 Inj'!T13-'Inj sep cost'!C13-'Inj sep cost'!T13</f>
        <v>1682135.2625149223</v>
      </c>
      <c r="F15" s="19">
        <f>$C15*'Total CH4 prod CO2 Inj'!D13+$D15*'Total CH4 prod CO2 Inj'!U13-'Inj sep cost'!D13-'Inj sep cost'!U13</f>
        <v>1682135.2625149223</v>
      </c>
      <c r="G15" s="19">
        <f>$C15*'Total CH4 prod CO2 Inj'!E13+$D15*'Total CH4 prod CO2 Inj'!V13-'Inj sep cost'!E13-'Inj sep cost'!V13</f>
        <v>1682135.2625149223</v>
      </c>
      <c r="H15" s="19">
        <f>$C15*'Total CH4 prod CO2 Inj'!F13+$D15*'Total CH4 prod CO2 Inj'!W13-'Inj sep cost'!F13-'Inj sep cost'!W13</f>
        <v>1682135.2625149223</v>
      </c>
      <c r="I15" s="19">
        <f>$C15*'Total CH4 prod CO2 Inj'!G13+$D15*'Total CH4 prod CO2 Inj'!X13-'Inj sep cost'!G13-'Inj sep cost'!X13</f>
        <v>1682135.2625149223</v>
      </c>
      <c r="J15" s="19">
        <f>$C15*'Total CH4 prod CO2 Inj'!H13+$D15*'Total CH4 prod CO2 Inj'!Y13-'Inj sep cost'!H13-'Inj sep cost'!Y13</f>
        <v>1682135.2625149223</v>
      </c>
      <c r="K15" s="19">
        <f>$C15*'Total CH4 prod CO2 Inj'!I13+$D15*'Total CH4 prod CO2 Inj'!Z13-'Inj sep cost'!I13-'Inj sep cost'!Z13</f>
        <v>1682135.2625149223</v>
      </c>
      <c r="L15" s="19">
        <f>$C15*'Total CH4 prod CO2 Inj'!J13+$D15*'Total CH4 prod CO2 Inj'!AA13-'Inj sep cost'!J13-'Inj sep cost'!AA13</f>
        <v>1682135.2625149223</v>
      </c>
      <c r="M15" s="19">
        <f>$C15*'Total CH4 prod CO2 Inj'!K13+$D15*'Total CH4 prod CO2 Inj'!AB13-'Inj sep cost'!K13-'Inj sep cost'!AB13</f>
        <v>1682135.2625149223</v>
      </c>
      <c r="N15" s="19">
        <f>$C15*'Total CH4 prod CO2 Inj'!L13+$D15*'Total CH4 prod CO2 Inj'!AC13-'Inj sep cost'!L13-'Inj sep cost'!AC13</f>
        <v>1682135.2625149223</v>
      </c>
      <c r="O15" s="19">
        <f>$C15*'Total CH4 prod CO2 Inj'!M13+$D15*'Total CH4 prod CO2 Inj'!AD13-'Inj sep cost'!M13-'Inj sep cost'!AD13</f>
        <v>1682135.2625149223</v>
      </c>
      <c r="P15" s="19">
        <f>$C15*'Total CH4 prod CO2 Inj'!N13+$D15*'Total CH4 prod CO2 Inj'!AE13-'Inj sep cost'!N13-'Inj sep cost'!AE13</f>
        <v>1682135.2625149223</v>
      </c>
      <c r="Q15" s="19">
        <f>$C15*'Total CH4 prod CO2 Inj'!O13+$D15*'Total CH4 prod CO2 Inj'!AF13-'Inj sep cost'!O13-'Inj sep cost'!AF13</f>
        <v>1682135.2625149223</v>
      </c>
      <c r="R15" s="19">
        <f>$C15*'Total CH4 prod CO2 Inj'!P13+$D15*'Total CH4 prod CO2 Inj'!AG13-'Inj sep cost'!P13-'Inj sep cost'!AG13</f>
        <v>1682135.2625149223</v>
      </c>
      <c r="S15" s="19">
        <f>$C15*'Total CH4 prod CO2 Inj'!Q13+$D15*'Total CH4 prod CO2 Inj'!AH13-'Inj sep cost'!Q13-'Inj sep cost'!AH13</f>
        <v>1682135.2625149223</v>
      </c>
    </row>
    <row r="16" spans="1:36" x14ac:dyDescent="0.45">
      <c r="B16">
        <v>10</v>
      </c>
      <c r="C16" s="17">
        <f t="shared" si="0"/>
        <v>3.5069616424729713</v>
      </c>
      <c r="D16" s="17">
        <f t="shared" si="1"/>
        <v>18.703795426522507</v>
      </c>
      <c r="E16" s="19">
        <f>$C16*'Total CH4 prod CO2 Inj'!C14+$D16*'Total CH4 prod CO2 Inj'!T14-'Inj sep cost'!C14-'Inj sep cost'!T14</f>
        <v>1593703.6488054171</v>
      </c>
      <c r="F16" s="19">
        <f>$C16*'Total CH4 prod CO2 Inj'!D14+$D16*'Total CH4 prod CO2 Inj'!U14-'Inj sep cost'!D14-'Inj sep cost'!U14</f>
        <v>1593703.6488054171</v>
      </c>
      <c r="G16" s="19">
        <f>$C16*'Total CH4 prod CO2 Inj'!E14+$D16*'Total CH4 prod CO2 Inj'!V14-'Inj sep cost'!E14-'Inj sep cost'!V14</f>
        <v>1593703.6488054171</v>
      </c>
      <c r="H16" s="19">
        <f>$C16*'Total CH4 prod CO2 Inj'!F14+$D16*'Total CH4 prod CO2 Inj'!W14-'Inj sep cost'!F14-'Inj sep cost'!W14</f>
        <v>1593703.6488054171</v>
      </c>
      <c r="I16" s="19">
        <f>$C16*'Total CH4 prod CO2 Inj'!G14+$D16*'Total CH4 prod CO2 Inj'!X14-'Inj sep cost'!G14-'Inj sep cost'!X14</f>
        <v>1593703.6488054171</v>
      </c>
      <c r="J16" s="19">
        <f>$C16*'Total CH4 prod CO2 Inj'!H14+$D16*'Total CH4 prod CO2 Inj'!Y14-'Inj sep cost'!H14-'Inj sep cost'!Y14</f>
        <v>1593703.6488054171</v>
      </c>
      <c r="K16" s="19">
        <f>$C16*'Total CH4 prod CO2 Inj'!I14+$D16*'Total CH4 prod CO2 Inj'!Z14-'Inj sep cost'!I14-'Inj sep cost'!Z14</f>
        <v>1593703.6488054171</v>
      </c>
      <c r="L16" s="19">
        <f>$C16*'Total CH4 prod CO2 Inj'!J14+$D16*'Total CH4 prod CO2 Inj'!AA14-'Inj sep cost'!J14-'Inj sep cost'!AA14</f>
        <v>1593703.6488054171</v>
      </c>
      <c r="M16" s="19">
        <f>$C16*'Total CH4 prod CO2 Inj'!K14+$D16*'Total CH4 prod CO2 Inj'!AB14-'Inj sep cost'!K14-'Inj sep cost'!AB14</f>
        <v>1593703.6488054171</v>
      </c>
      <c r="N16" s="19">
        <f>$C16*'Total CH4 prod CO2 Inj'!L14+$D16*'Total CH4 prod CO2 Inj'!AC14-'Inj sep cost'!L14-'Inj sep cost'!AC14</f>
        <v>1593703.6488054171</v>
      </c>
      <c r="O16" s="19">
        <f>$C16*'Total CH4 prod CO2 Inj'!M14+$D16*'Total CH4 prod CO2 Inj'!AD14-'Inj sep cost'!M14-'Inj sep cost'!AD14</f>
        <v>1593703.6488054171</v>
      </c>
      <c r="P16" s="19">
        <f>$C16*'Total CH4 prod CO2 Inj'!N14+$D16*'Total CH4 prod CO2 Inj'!AE14-'Inj sep cost'!N14-'Inj sep cost'!AE14</f>
        <v>1593703.6488054171</v>
      </c>
      <c r="Q16" s="19">
        <f>$C16*'Total CH4 prod CO2 Inj'!O14+$D16*'Total CH4 prod CO2 Inj'!AF14-'Inj sep cost'!O14-'Inj sep cost'!AF14</f>
        <v>1593703.6488054171</v>
      </c>
      <c r="R16" s="19">
        <f>$C16*'Total CH4 prod CO2 Inj'!P14+$D16*'Total CH4 prod CO2 Inj'!AG14-'Inj sep cost'!P14-'Inj sep cost'!AG14</f>
        <v>1593703.6488054171</v>
      </c>
      <c r="S16" s="19">
        <f>$C16*'Total CH4 prod CO2 Inj'!Q14+$D16*'Total CH4 prod CO2 Inj'!AH14-'Inj sep cost'!Q14-'Inj sep cost'!AH14</f>
        <v>1593703.6488054171</v>
      </c>
    </row>
    <row r="17" spans="2:19" x14ac:dyDescent="0.45">
      <c r="B17">
        <v>11</v>
      </c>
      <c r="C17" s="17">
        <f t="shared" si="0"/>
        <v>3.5683334712162487</v>
      </c>
      <c r="D17" s="17">
        <f t="shared" si="1"/>
        <v>19.031111846486652</v>
      </c>
      <c r="E17" s="19">
        <f>$C17*'Total CH4 prod CO2 Inj'!C15+$D17*'Total CH4 prod CO2 Inj'!T15-'Inj sep cost'!C15-'Inj sep cost'!T15</f>
        <v>1522607.8921679733</v>
      </c>
      <c r="F17" s="19">
        <f>$C17*'Total CH4 prod CO2 Inj'!D15+$D17*'Total CH4 prod CO2 Inj'!U15-'Inj sep cost'!D15-'Inj sep cost'!U15</f>
        <v>1522607.8921679733</v>
      </c>
      <c r="G17" s="19">
        <f>$C17*'Total CH4 prod CO2 Inj'!E15+$D17*'Total CH4 prod CO2 Inj'!V15-'Inj sep cost'!E15-'Inj sep cost'!V15</f>
        <v>1522607.8921679733</v>
      </c>
      <c r="H17" s="19">
        <f>$C17*'Total CH4 prod CO2 Inj'!F15+$D17*'Total CH4 prod CO2 Inj'!W15-'Inj sep cost'!F15-'Inj sep cost'!W15</f>
        <v>1522607.8921679733</v>
      </c>
      <c r="I17" s="19">
        <f>$C17*'Total CH4 prod CO2 Inj'!G15+$D17*'Total CH4 prod CO2 Inj'!X15-'Inj sep cost'!G15-'Inj sep cost'!X15</f>
        <v>1522607.8921679733</v>
      </c>
      <c r="J17" s="19">
        <f>$C17*'Total CH4 prod CO2 Inj'!H15+$D17*'Total CH4 prod CO2 Inj'!Y15-'Inj sep cost'!H15-'Inj sep cost'!Y15</f>
        <v>1522607.8921679733</v>
      </c>
      <c r="K17" s="19">
        <f>$C17*'Total CH4 prod CO2 Inj'!I15+$D17*'Total CH4 prod CO2 Inj'!Z15-'Inj sep cost'!I15-'Inj sep cost'!Z15</f>
        <v>1522607.8921679733</v>
      </c>
      <c r="L17" s="19">
        <f>$C17*'Total CH4 prod CO2 Inj'!J15+$D17*'Total CH4 prod CO2 Inj'!AA15-'Inj sep cost'!J15-'Inj sep cost'!AA15</f>
        <v>1522607.8921679733</v>
      </c>
      <c r="M17" s="19">
        <f>$C17*'Total CH4 prod CO2 Inj'!K15+$D17*'Total CH4 prod CO2 Inj'!AB15-'Inj sep cost'!K15-'Inj sep cost'!AB15</f>
        <v>1522607.8921679733</v>
      </c>
      <c r="N17" s="19">
        <f>$C17*'Total CH4 prod CO2 Inj'!L15+$D17*'Total CH4 prod CO2 Inj'!AC15-'Inj sep cost'!L15-'Inj sep cost'!AC15</f>
        <v>1522607.8921679733</v>
      </c>
      <c r="O17" s="19">
        <f>$C17*'Total CH4 prod CO2 Inj'!M15+$D17*'Total CH4 prod CO2 Inj'!AD15-'Inj sep cost'!M15-'Inj sep cost'!AD15</f>
        <v>1522607.8921679733</v>
      </c>
      <c r="P17" s="19">
        <f>$C17*'Total CH4 prod CO2 Inj'!N15+$D17*'Total CH4 prod CO2 Inj'!AE15-'Inj sep cost'!N15-'Inj sep cost'!AE15</f>
        <v>1522607.8921679733</v>
      </c>
      <c r="Q17" s="19">
        <f>$C17*'Total CH4 prod CO2 Inj'!O15+$D17*'Total CH4 prod CO2 Inj'!AF15-'Inj sep cost'!O15-'Inj sep cost'!AF15</f>
        <v>1522607.8921679733</v>
      </c>
      <c r="R17" s="19">
        <f>$C17*'Total CH4 prod CO2 Inj'!P15+$D17*'Total CH4 prod CO2 Inj'!AG15-'Inj sep cost'!P15-'Inj sep cost'!AG15</f>
        <v>1522607.8921679733</v>
      </c>
      <c r="S17" s="19">
        <f>$C17*'Total CH4 prod CO2 Inj'!Q15+$D17*'Total CH4 prod CO2 Inj'!AH15-'Inj sep cost'!Q15-'Inj sep cost'!AH15</f>
        <v>1522607.8921679733</v>
      </c>
    </row>
    <row r="18" spans="2:19" x14ac:dyDescent="0.45">
      <c r="B18">
        <v>12</v>
      </c>
      <c r="C18" s="17">
        <f t="shared" si="0"/>
        <v>3.6307793069625331</v>
      </c>
      <c r="D18" s="17">
        <f t="shared" si="1"/>
        <v>19.364156303800169</v>
      </c>
      <c r="E18" s="19">
        <f>$C18*'Total CH4 prod CO2 Inj'!C16+$D18*'Total CH4 prod CO2 Inj'!T16-'Inj sep cost'!C16-'Inj sep cost'!T16</f>
        <v>1462659.4438098564</v>
      </c>
      <c r="F18" s="19">
        <f>$C18*'Total CH4 prod CO2 Inj'!D16+$D18*'Total CH4 prod CO2 Inj'!U16-'Inj sep cost'!D16-'Inj sep cost'!U16</f>
        <v>1462659.4438098564</v>
      </c>
      <c r="G18" s="19">
        <f>$C18*'Total CH4 prod CO2 Inj'!E16+$D18*'Total CH4 prod CO2 Inj'!V16-'Inj sep cost'!E16-'Inj sep cost'!V16</f>
        <v>1462659.4438098564</v>
      </c>
      <c r="H18" s="19">
        <f>$C18*'Total CH4 prod CO2 Inj'!F16+$D18*'Total CH4 prod CO2 Inj'!W16-'Inj sep cost'!F16-'Inj sep cost'!W16</f>
        <v>1462659.4438098564</v>
      </c>
      <c r="I18" s="19">
        <f>$C18*'Total CH4 prod CO2 Inj'!G16+$D18*'Total CH4 prod CO2 Inj'!X16-'Inj sep cost'!G16-'Inj sep cost'!X16</f>
        <v>1462659.4438098564</v>
      </c>
      <c r="J18" s="19">
        <f>$C18*'Total CH4 prod CO2 Inj'!H16+$D18*'Total CH4 prod CO2 Inj'!Y16-'Inj sep cost'!H16-'Inj sep cost'!Y16</f>
        <v>1462659.4438098564</v>
      </c>
      <c r="K18" s="19">
        <f>$C18*'Total CH4 prod CO2 Inj'!I16+$D18*'Total CH4 prod CO2 Inj'!Z16-'Inj sep cost'!I16-'Inj sep cost'!Z16</f>
        <v>1462659.4438098564</v>
      </c>
      <c r="L18" s="19">
        <f>$C18*'Total CH4 prod CO2 Inj'!J16+$D18*'Total CH4 prod CO2 Inj'!AA16-'Inj sep cost'!J16-'Inj sep cost'!AA16</f>
        <v>1462659.4438098564</v>
      </c>
      <c r="M18" s="19">
        <f>$C18*'Total CH4 prod CO2 Inj'!K16+$D18*'Total CH4 prod CO2 Inj'!AB16-'Inj sep cost'!K16-'Inj sep cost'!AB16</f>
        <v>1462659.4438098564</v>
      </c>
      <c r="N18" s="19">
        <f>$C18*'Total CH4 prod CO2 Inj'!L16+$D18*'Total CH4 prod CO2 Inj'!AC16-'Inj sep cost'!L16-'Inj sep cost'!AC16</f>
        <v>1462659.4438098564</v>
      </c>
      <c r="O18" s="19">
        <f>$C18*'Total CH4 prod CO2 Inj'!M16+$D18*'Total CH4 prod CO2 Inj'!AD16-'Inj sep cost'!M16-'Inj sep cost'!AD16</f>
        <v>1462659.4438098564</v>
      </c>
      <c r="P18" s="19">
        <f>$C18*'Total CH4 prod CO2 Inj'!N16+$D18*'Total CH4 prod CO2 Inj'!AE16-'Inj sep cost'!N16-'Inj sep cost'!AE16</f>
        <v>1462659.4438098564</v>
      </c>
      <c r="Q18" s="19">
        <f>$C18*'Total CH4 prod CO2 Inj'!O16+$D18*'Total CH4 prod CO2 Inj'!AF16-'Inj sep cost'!O16-'Inj sep cost'!AF16</f>
        <v>1462659.4438098564</v>
      </c>
      <c r="R18" s="19">
        <f>$C18*'Total CH4 prod CO2 Inj'!P16+$D18*'Total CH4 prod CO2 Inj'!AG16-'Inj sep cost'!P16-'Inj sep cost'!AG16</f>
        <v>1462659.4438098564</v>
      </c>
      <c r="S18" s="19">
        <f>$C18*'Total CH4 prod CO2 Inj'!Q16+$D18*'Total CH4 prod CO2 Inj'!AH16-'Inj sep cost'!Q16-'Inj sep cost'!AH16</f>
        <v>1462659.4438098564</v>
      </c>
    </row>
    <row r="19" spans="2:19" x14ac:dyDescent="0.45">
      <c r="B19">
        <v>13</v>
      </c>
      <c r="C19" s="17">
        <f t="shared" si="0"/>
        <v>3.6943179448343777</v>
      </c>
      <c r="D19" s="17">
        <f t="shared" si="1"/>
        <v>19.703029039116672</v>
      </c>
      <c r="E19" s="19">
        <f>$C19*'Total CH4 prod CO2 Inj'!C17+$D19*'Total CH4 prod CO2 Inj'!T17-'Inj sep cost'!C17-'Inj sep cost'!T17</f>
        <v>1472924.5646054663</v>
      </c>
      <c r="F19" s="19">
        <f>$C19*'Total CH4 prod CO2 Inj'!D17+$D19*'Total CH4 prod CO2 Inj'!U17-'Inj sep cost'!D17-'Inj sep cost'!U17</f>
        <v>1472924.5646054663</v>
      </c>
      <c r="G19" s="19">
        <f>$C19*'Total CH4 prod CO2 Inj'!E17+$D19*'Total CH4 prod CO2 Inj'!V17-'Inj sep cost'!E17-'Inj sep cost'!V17</f>
        <v>1472924.5646054663</v>
      </c>
      <c r="H19" s="19">
        <f>$C19*'Total CH4 prod CO2 Inj'!F17+$D19*'Total CH4 prod CO2 Inj'!W17-'Inj sep cost'!F17-'Inj sep cost'!W17</f>
        <v>1472924.5646054663</v>
      </c>
      <c r="I19" s="19">
        <f>$C19*'Total CH4 prod CO2 Inj'!G17+$D19*'Total CH4 prod CO2 Inj'!X17-'Inj sep cost'!G17-'Inj sep cost'!X17</f>
        <v>1472924.5646054663</v>
      </c>
      <c r="J19" s="19">
        <f>$C19*'Total CH4 prod CO2 Inj'!H17+$D19*'Total CH4 prod CO2 Inj'!Y17-'Inj sep cost'!H17-'Inj sep cost'!Y17</f>
        <v>1472924.5646054663</v>
      </c>
      <c r="K19" s="19">
        <f>$C19*'Total CH4 prod CO2 Inj'!I17+$D19*'Total CH4 prod CO2 Inj'!Z17-'Inj sep cost'!I17-'Inj sep cost'!Z17</f>
        <v>1472924.5646054663</v>
      </c>
      <c r="L19" s="19">
        <f>$C19*'Total CH4 prod CO2 Inj'!J17+$D19*'Total CH4 prod CO2 Inj'!AA17-'Inj sep cost'!J17-'Inj sep cost'!AA17</f>
        <v>1472924.5646054663</v>
      </c>
      <c r="M19" s="19">
        <f>$C19*'Total CH4 prod CO2 Inj'!K17+$D19*'Total CH4 prod CO2 Inj'!AB17-'Inj sep cost'!K17-'Inj sep cost'!AB17</f>
        <v>1472924.5646054663</v>
      </c>
      <c r="N19" s="19">
        <f>$C19*'Total CH4 prod CO2 Inj'!L17+$D19*'Total CH4 prod CO2 Inj'!AC17-'Inj sep cost'!L17-'Inj sep cost'!AC17</f>
        <v>1472924.5646054663</v>
      </c>
      <c r="O19" s="19">
        <f>$C19*'Total CH4 prod CO2 Inj'!M17+$D19*'Total CH4 prod CO2 Inj'!AD17-'Inj sep cost'!M17-'Inj sep cost'!AD17</f>
        <v>1472924.5646054663</v>
      </c>
      <c r="P19" s="19">
        <f>$C19*'Total CH4 prod CO2 Inj'!N17+$D19*'Total CH4 prod CO2 Inj'!AE17-'Inj sep cost'!N17-'Inj sep cost'!AE17</f>
        <v>1472924.5646054663</v>
      </c>
      <c r="Q19" s="19">
        <f>$C19*'Total CH4 prod CO2 Inj'!O17+$D19*'Total CH4 prod CO2 Inj'!AF17-'Inj sep cost'!O17-'Inj sep cost'!AF17</f>
        <v>1472924.5646054663</v>
      </c>
      <c r="R19" s="19">
        <f>$C19*'Total CH4 prod CO2 Inj'!P17+$D19*'Total CH4 prod CO2 Inj'!AG17-'Inj sep cost'!P17-'Inj sep cost'!AG17</f>
        <v>1472924.5646054663</v>
      </c>
      <c r="S19" s="19">
        <f>$C19*'Total CH4 prod CO2 Inj'!Q17+$D19*'Total CH4 prod CO2 Inj'!AH17-'Inj sep cost'!Q17-'Inj sep cost'!AH17</f>
        <v>1472924.5646054663</v>
      </c>
    </row>
    <row r="20" spans="2:19" x14ac:dyDescent="0.45">
      <c r="B20">
        <v>14</v>
      </c>
      <c r="C20" s="17">
        <f t="shared" si="0"/>
        <v>3.7589685088689797</v>
      </c>
      <c r="D20" s="17">
        <f t="shared" si="1"/>
        <v>20.047832047301213</v>
      </c>
      <c r="E20" s="19">
        <f>$C20*'Total CH4 prod CO2 Inj'!C18+$D20*'Total CH4 prod CO2 Inj'!T18-'Inj sep cost'!C18-'Inj sep cost'!T18</f>
        <v>1419386.5089489268</v>
      </c>
      <c r="F20" s="19">
        <f>$C20*'Total CH4 prod CO2 Inj'!D18+$D20*'Total CH4 prod CO2 Inj'!U18-'Inj sep cost'!D18-'Inj sep cost'!U18</f>
        <v>1419386.5089489268</v>
      </c>
      <c r="G20" s="19">
        <f>$C20*'Total CH4 prod CO2 Inj'!E18+$D20*'Total CH4 prod CO2 Inj'!V18-'Inj sep cost'!E18-'Inj sep cost'!V18</f>
        <v>1419386.5089489268</v>
      </c>
      <c r="H20" s="19">
        <f>$C20*'Total CH4 prod CO2 Inj'!F18+$D20*'Total CH4 prod CO2 Inj'!W18-'Inj sep cost'!F18-'Inj sep cost'!W18</f>
        <v>1419386.5089489268</v>
      </c>
      <c r="I20" s="19">
        <f>$C20*'Total CH4 prod CO2 Inj'!G18+$D20*'Total CH4 prod CO2 Inj'!X18-'Inj sep cost'!G18-'Inj sep cost'!X18</f>
        <v>1419386.5089489268</v>
      </c>
      <c r="J20" s="19">
        <f>$C20*'Total CH4 prod CO2 Inj'!H18+$D20*'Total CH4 prod CO2 Inj'!Y18-'Inj sep cost'!H18-'Inj sep cost'!Y18</f>
        <v>1419386.5089489268</v>
      </c>
      <c r="K20" s="19">
        <f>$C20*'Total CH4 prod CO2 Inj'!I18+$D20*'Total CH4 prod CO2 Inj'!Z18-'Inj sep cost'!I18-'Inj sep cost'!Z18</f>
        <v>1419386.5089489268</v>
      </c>
      <c r="L20" s="19">
        <f>$C20*'Total CH4 prod CO2 Inj'!J18+$D20*'Total CH4 prod CO2 Inj'!AA18-'Inj sep cost'!J18-'Inj sep cost'!AA18</f>
        <v>1419386.5089489268</v>
      </c>
      <c r="M20" s="19">
        <f>$C20*'Total CH4 prod CO2 Inj'!K18+$D20*'Total CH4 prod CO2 Inj'!AB18-'Inj sep cost'!K18-'Inj sep cost'!AB18</f>
        <v>1419386.5089489268</v>
      </c>
      <c r="N20" s="19">
        <f>$C20*'Total CH4 prod CO2 Inj'!L18+$D20*'Total CH4 prod CO2 Inj'!AC18-'Inj sep cost'!L18-'Inj sep cost'!AC18</f>
        <v>1419386.5089489268</v>
      </c>
      <c r="O20" s="19">
        <f>$C20*'Total CH4 prod CO2 Inj'!M18+$D20*'Total CH4 prod CO2 Inj'!AD18-'Inj sep cost'!M18-'Inj sep cost'!AD18</f>
        <v>1419386.5089489268</v>
      </c>
      <c r="P20" s="19">
        <f>$C20*'Total CH4 prod CO2 Inj'!N18+$D20*'Total CH4 prod CO2 Inj'!AE18-'Inj sep cost'!N18-'Inj sep cost'!AE18</f>
        <v>1419386.5089489268</v>
      </c>
      <c r="Q20" s="19">
        <f>$C20*'Total CH4 prod CO2 Inj'!O18+$D20*'Total CH4 prod CO2 Inj'!AF18-'Inj sep cost'!O18-'Inj sep cost'!AF18</f>
        <v>1419386.5089489268</v>
      </c>
      <c r="R20" s="19">
        <f>$C20*'Total CH4 prod CO2 Inj'!P18+$D20*'Total CH4 prod CO2 Inj'!AG18-'Inj sep cost'!P18-'Inj sep cost'!AG18</f>
        <v>1419386.5089489268</v>
      </c>
      <c r="S20" s="19">
        <f>$C20*'Total CH4 prod CO2 Inj'!Q18+$D20*'Total CH4 prod CO2 Inj'!AH18-'Inj sep cost'!Q18-'Inj sep cost'!AH18</f>
        <v>1419386.5089489268</v>
      </c>
    </row>
    <row r="21" spans="2:19" x14ac:dyDescent="0.45">
      <c r="B21">
        <v>15</v>
      </c>
      <c r="C21" s="17">
        <f t="shared" si="0"/>
        <v>3.8247504577741873</v>
      </c>
      <c r="D21" s="17">
        <f t="shared" si="1"/>
        <v>20.398669108128985</v>
      </c>
      <c r="E21" s="19">
        <f>$C21*'Total CH4 prod CO2 Inj'!C19+$D21*'Total CH4 prod CO2 Inj'!T19-'Inj sep cost'!C19-'Inj sep cost'!T19</f>
        <v>1369604.8914243588</v>
      </c>
      <c r="F21" s="19">
        <f>$C21*'Total CH4 prod CO2 Inj'!D19+$D21*'Total CH4 prod CO2 Inj'!U19-'Inj sep cost'!D19-'Inj sep cost'!U19</f>
        <v>1369604.8914243588</v>
      </c>
      <c r="G21" s="19">
        <f>$C21*'Total CH4 prod CO2 Inj'!E19+$D21*'Total CH4 prod CO2 Inj'!V19-'Inj sep cost'!E19-'Inj sep cost'!V19</f>
        <v>1369604.8914243588</v>
      </c>
      <c r="H21" s="19">
        <f>$C21*'Total CH4 prod CO2 Inj'!F19+$D21*'Total CH4 prod CO2 Inj'!W19-'Inj sep cost'!F19-'Inj sep cost'!W19</f>
        <v>1369604.8914243588</v>
      </c>
      <c r="I21" s="19">
        <f>$C21*'Total CH4 prod CO2 Inj'!G19+$D21*'Total CH4 prod CO2 Inj'!X19-'Inj sep cost'!G19-'Inj sep cost'!X19</f>
        <v>1369604.8914243588</v>
      </c>
      <c r="J21" s="19">
        <f>$C21*'Total CH4 prod CO2 Inj'!H19+$D21*'Total CH4 prod CO2 Inj'!Y19-'Inj sep cost'!H19-'Inj sep cost'!Y19</f>
        <v>1369604.8914243588</v>
      </c>
      <c r="K21" s="19">
        <f>$C21*'Total CH4 prod CO2 Inj'!I19+$D21*'Total CH4 prod CO2 Inj'!Z19-'Inj sep cost'!I19-'Inj sep cost'!Z19</f>
        <v>1369604.8914243588</v>
      </c>
      <c r="L21" s="19">
        <f>$C21*'Total CH4 prod CO2 Inj'!J19+$D21*'Total CH4 prod CO2 Inj'!AA19-'Inj sep cost'!J19-'Inj sep cost'!AA19</f>
        <v>1369604.8914243588</v>
      </c>
      <c r="M21" s="19">
        <f>$C21*'Total CH4 prod CO2 Inj'!K19+$D21*'Total CH4 prod CO2 Inj'!AB19-'Inj sep cost'!K19-'Inj sep cost'!AB19</f>
        <v>1369604.8914243588</v>
      </c>
      <c r="N21" s="19">
        <f>$C21*'Total CH4 prod CO2 Inj'!L19+$D21*'Total CH4 prod CO2 Inj'!AC19-'Inj sep cost'!L19-'Inj sep cost'!AC19</f>
        <v>1369604.8914243588</v>
      </c>
      <c r="O21" s="19">
        <f>$C21*'Total CH4 prod CO2 Inj'!M19+$D21*'Total CH4 prod CO2 Inj'!AD19-'Inj sep cost'!M19-'Inj sep cost'!AD19</f>
        <v>1369604.8914243588</v>
      </c>
      <c r="P21" s="19">
        <f>$C21*'Total CH4 prod CO2 Inj'!N19+$D21*'Total CH4 prod CO2 Inj'!AE19-'Inj sep cost'!N19-'Inj sep cost'!AE19</f>
        <v>1369604.8914243588</v>
      </c>
      <c r="Q21" s="19">
        <f>$C21*'Total CH4 prod CO2 Inj'!O19+$D21*'Total CH4 prod CO2 Inj'!AF19-'Inj sep cost'!O19-'Inj sep cost'!AF19</f>
        <v>1369604.8914243588</v>
      </c>
      <c r="R21" s="19">
        <f>$C21*'Total CH4 prod CO2 Inj'!P19+$D21*'Total CH4 prod CO2 Inj'!AG19-'Inj sep cost'!P19-'Inj sep cost'!AG19</f>
        <v>1369604.8914243588</v>
      </c>
      <c r="S21" s="19">
        <f>$C21*'Total CH4 prod CO2 Inj'!Q19+$D21*'Total CH4 prod CO2 Inj'!AH19-'Inj sep cost'!Q19-'Inj sep cost'!AH19</f>
        <v>1369604.8914243588</v>
      </c>
    </row>
    <row r="22" spans="2:19" x14ac:dyDescent="0.45">
      <c r="B22">
        <v>16</v>
      </c>
      <c r="C22" s="17">
        <f t="shared" si="0"/>
        <v>3.8916835907852358</v>
      </c>
      <c r="D22" s="17">
        <f t="shared" si="1"/>
        <v>20.755645817521245</v>
      </c>
      <c r="E22" s="19">
        <f>$C22*'Total CH4 prod CO2 Inj'!C20+$D22*'Total CH4 prod CO2 Inj'!T20-'Inj sep cost'!C20-'Inj sep cost'!T20</f>
        <v>1322861.0861797174</v>
      </c>
      <c r="F22" s="19">
        <f>$C22*'Total CH4 prod CO2 Inj'!D20+$D22*'Total CH4 prod CO2 Inj'!U20-'Inj sep cost'!D20-'Inj sep cost'!U20</f>
        <v>1322861.0861797174</v>
      </c>
      <c r="G22" s="19">
        <f>$C22*'Total CH4 prod CO2 Inj'!E20+$D22*'Total CH4 prod CO2 Inj'!V20-'Inj sep cost'!E20-'Inj sep cost'!V20</f>
        <v>1322861.0861797174</v>
      </c>
      <c r="H22" s="19">
        <f>$C22*'Total CH4 prod CO2 Inj'!F20+$D22*'Total CH4 prod CO2 Inj'!W20-'Inj sep cost'!F20-'Inj sep cost'!W20</f>
        <v>1322861.0861797174</v>
      </c>
      <c r="I22" s="19">
        <f>$C22*'Total CH4 prod CO2 Inj'!G20+$D22*'Total CH4 prod CO2 Inj'!X20-'Inj sep cost'!G20-'Inj sep cost'!X20</f>
        <v>1322861.0861797174</v>
      </c>
      <c r="J22" s="19">
        <f>$C22*'Total CH4 prod CO2 Inj'!H20+$D22*'Total CH4 prod CO2 Inj'!Y20-'Inj sep cost'!H20-'Inj sep cost'!Y20</f>
        <v>1322861.0861797174</v>
      </c>
      <c r="K22" s="19">
        <f>$C22*'Total CH4 prod CO2 Inj'!I20+$D22*'Total CH4 prod CO2 Inj'!Z20-'Inj sep cost'!I20-'Inj sep cost'!Z20</f>
        <v>1322861.0861797174</v>
      </c>
      <c r="L22" s="19">
        <f>$C22*'Total CH4 prod CO2 Inj'!J20+$D22*'Total CH4 prod CO2 Inj'!AA20-'Inj sep cost'!J20-'Inj sep cost'!AA20</f>
        <v>1322861.0861797174</v>
      </c>
      <c r="M22" s="19">
        <f>$C22*'Total CH4 prod CO2 Inj'!K20+$D22*'Total CH4 prod CO2 Inj'!AB20-'Inj sep cost'!K20-'Inj sep cost'!AB20</f>
        <v>1322861.0861797174</v>
      </c>
      <c r="N22" s="19">
        <f>$C22*'Total CH4 prod CO2 Inj'!L20+$D22*'Total CH4 prod CO2 Inj'!AC20-'Inj sep cost'!L20-'Inj sep cost'!AC20</f>
        <v>1322861.0861797174</v>
      </c>
      <c r="O22" s="19">
        <f>$C22*'Total CH4 prod CO2 Inj'!M20+$D22*'Total CH4 prod CO2 Inj'!AD20-'Inj sep cost'!M20-'Inj sep cost'!AD20</f>
        <v>1322861.0861797174</v>
      </c>
      <c r="P22" s="19">
        <f>$C22*'Total CH4 prod CO2 Inj'!N20+$D22*'Total CH4 prod CO2 Inj'!AE20-'Inj sep cost'!N20-'Inj sep cost'!AE20</f>
        <v>1322861.0861797174</v>
      </c>
      <c r="Q22" s="19">
        <f>$C22*'Total CH4 prod CO2 Inj'!O20+$D22*'Total CH4 prod CO2 Inj'!AF20-'Inj sep cost'!O20-'Inj sep cost'!AF20</f>
        <v>1322861.0861797174</v>
      </c>
      <c r="R22" s="19">
        <f>$C22*'Total CH4 prod CO2 Inj'!P20+$D22*'Total CH4 prod CO2 Inj'!AG20-'Inj sep cost'!P20-'Inj sep cost'!AG20</f>
        <v>1322861.0861797174</v>
      </c>
      <c r="S22" s="19">
        <f>$C22*'Total CH4 prod CO2 Inj'!Q20+$D22*'Total CH4 prod CO2 Inj'!AH20-'Inj sep cost'!Q20-'Inj sep cost'!AH20</f>
        <v>1322861.0861797174</v>
      </c>
    </row>
    <row r="23" spans="2:19" x14ac:dyDescent="0.45">
      <c r="B23">
        <v>17</v>
      </c>
      <c r="C23" s="17">
        <f t="shared" si="0"/>
        <v>3.9597880536239778</v>
      </c>
      <c r="D23" s="17">
        <f t="shared" si="1"/>
        <v>21.118869619327867</v>
      </c>
      <c r="E23" s="19">
        <f>$C23*'Total CH4 prod CO2 Inj'!C21+$D23*'Total CH4 prod CO2 Inj'!T21-'Inj sep cost'!C21-'Inj sep cost'!T21</f>
        <v>1278813.5519178635</v>
      </c>
      <c r="F23" s="19">
        <f>$C23*'Total CH4 prod CO2 Inj'!D21+$D23*'Total CH4 prod CO2 Inj'!U21-'Inj sep cost'!D21-'Inj sep cost'!U21</f>
        <v>1278813.5519178635</v>
      </c>
      <c r="G23" s="19">
        <f>$C23*'Total CH4 prod CO2 Inj'!E21+$D23*'Total CH4 prod CO2 Inj'!V21-'Inj sep cost'!E21-'Inj sep cost'!V21</f>
        <v>1278813.5519178635</v>
      </c>
      <c r="H23" s="19">
        <f>$C23*'Total CH4 prod CO2 Inj'!F21+$D23*'Total CH4 prod CO2 Inj'!W21-'Inj sep cost'!F21-'Inj sep cost'!W21</f>
        <v>1278813.5519178635</v>
      </c>
      <c r="I23" s="19">
        <f>$C23*'Total CH4 prod CO2 Inj'!G21+$D23*'Total CH4 prod CO2 Inj'!X21-'Inj sep cost'!G21-'Inj sep cost'!X21</f>
        <v>1278813.5519178635</v>
      </c>
      <c r="J23" s="19">
        <f>$C23*'Total CH4 prod CO2 Inj'!H21+$D23*'Total CH4 prod CO2 Inj'!Y21-'Inj sep cost'!H21-'Inj sep cost'!Y21</f>
        <v>1278813.5519178635</v>
      </c>
      <c r="K23" s="19">
        <f>$C23*'Total CH4 prod CO2 Inj'!I21+$D23*'Total CH4 prod CO2 Inj'!Z21-'Inj sep cost'!I21-'Inj sep cost'!Z21</f>
        <v>1278813.5519178635</v>
      </c>
      <c r="L23" s="19">
        <f>$C23*'Total CH4 prod CO2 Inj'!J21+$D23*'Total CH4 prod CO2 Inj'!AA21-'Inj sep cost'!J21-'Inj sep cost'!AA21</f>
        <v>1278813.5519178635</v>
      </c>
      <c r="M23" s="19">
        <f>$C23*'Total CH4 prod CO2 Inj'!K21+$D23*'Total CH4 prod CO2 Inj'!AB21-'Inj sep cost'!K21-'Inj sep cost'!AB21</f>
        <v>1278813.5519178635</v>
      </c>
      <c r="N23" s="19">
        <f>$C23*'Total CH4 prod CO2 Inj'!L21+$D23*'Total CH4 prod CO2 Inj'!AC21-'Inj sep cost'!L21-'Inj sep cost'!AC21</f>
        <v>1278813.5519178635</v>
      </c>
      <c r="O23" s="19">
        <f>$C23*'Total CH4 prod CO2 Inj'!M21+$D23*'Total CH4 prod CO2 Inj'!AD21-'Inj sep cost'!M21-'Inj sep cost'!AD21</f>
        <v>1278813.5519178635</v>
      </c>
      <c r="P23" s="19">
        <f>$C23*'Total CH4 prod CO2 Inj'!N21+$D23*'Total CH4 prod CO2 Inj'!AE21-'Inj sep cost'!N21-'Inj sep cost'!AE21</f>
        <v>1278813.5519178635</v>
      </c>
      <c r="Q23" s="19">
        <f>$C23*'Total CH4 prod CO2 Inj'!O21+$D23*'Total CH4 prod CO2 Inj'!AF21-'Inj sep cost'!O21-'Inj sep cost'!AF21</f>
        <v>1278813.5519178635</v>
      </c>
      <c r="R23" s="19">
        <f>$C23*'Total CH4 prod CO2 Inj'!P21+$D23*'Total CH4 prod CO2 Inj'!AG21-'Inj sep cost'!P21-'Inj sep cost'!AG21</f>
        <v>1278813.5519178635</v>
      </c>
      <c r="S23" s="19">
        <f>$C23*'Total CH4 prod CO2 Inj'!Q21+$D23*'Total CH4 prod CO2 Inj'!AH21-'Inj sep cost'!Q21-'Inj sep cost'!AH21</f>
        <v>1278813.5519178635</v>
      </c>
    </row>
    <row r="24" spans="2:19" x14ac:dyDescent="0.45">
      <c r="B24">
        <v>18</v>
      </c>
      <c r="C24" s="17">
        <f t="shared" si="0"/>
        <v>4.0290843445623974</v>
      </c>
      <c r="D24" s="17">
        <f t="shared" si="1"/>
        <v>21.488449837666106</v>
      </c>
      <c r="E24" s="19">
        <f>$C24*'Total CH4 prod CO2 Inj'!C22+$D24*'Total CH4 prod CO2 Inj'!T22-'Inj sep cost'!C22-'Inj sep cost'!T22</f>
        <v>1286043.4319408715</v>
      </c>
      <c r="F24" s="19">
        <f>$C24*'Total CH4 prod CO2 Inj'!D22+$D24*'Total CH4 prod CO2 Inj'!U22-'Inj sep cost'!D22-'Inj sep cost'!U22</f>
        <v>1286043.4319408715</v>
      </c>
      <c r="G24" s="19">
        <f>$C24*'Total CH4 prod CO2 Inj'!E22+$D24*'Total CH4 prod CO2 Inj'!V22-'Inj sep cost'!E22-'Inj sep cost'!V22</f>
        <v>1286043.4319408715</v>
      </c>
      <c r="H24" s="19">
        <f>$C24*'Total CH4 prod CO2 Inj'!F22+$D24*'Total CH4 prod CO2 Inj'!W22-'Inj sep cost'!F22-'Inj sep cost'!W22</f>
        <v>1286043.4319408715</v>
      </c>
      <c r="I24" s="19">
        <f>$C24*'Total CH4 prod CO2 Inj'!G22+$D24*'Total CH4 prod CO2 Inj'!X22-'Inj sep cost'!G22-'Inj sep cost'!X22</f>
        <v>1286043.4319408715</v>
      </c>
      <c r="J24" s="19">
        <f>$C24*'Total CH4 prod CO2 Inj'!H22+$D24*'Total CH4 prod CO2 Inj'!Y22-'Inj sep cost'!H22-'Inj sep cost'!Y22</f>
        <v>1286043.4319408715</v>
      </c>
      <c r="K24" s="19">
        <f>$C24*'Total CH4 prod CO2 Inj'!I22+$D24*'Total CH4 prod CO2 Inj'!Z22-'Inj sep cost'!I22-'Inj sep cost'!Z22</f>
        <v>1286043.4319408715</v>
      </c>
      <c r="L24" s="19">
        <f>$C24*'Total CH4 prod CO2 Inj'!J22+$D24*'Total CH4 prod CO2 Inj'!AA22-'Inj sep cost'!J22-'Inj sep cost'!AA22</f>
        <v>1286043.4319408715</v>
      </c>
      <c r="M24" s="19">
        <f>$C24*'Total CH4 prod CO2 Inj'!K22+$D24*'Total CH4 prod CO2 Inj'!AB22-'Inj sep cost'!K22-'Inj sep cost'!AB22</f>
        <v>1286043.4319408715</v>
      </c>
      <c r="N24" s="19">
        <f>$C24*'Total CH4 prod CO2 Inj'!L22+$D24*'Total CH4 prod CO2 Inj'!AC22-'Inj sep cost'!L22-'Inj sep cost'!AC22</f>
        <v>1286043.4319408715</v>
      </c>
      <c r="O24" s="19">
        <f>$C24*'Total CH4 prod CO2 Inj'!M22+$D24*'Total CH4 prod CO2 Inj'!AD22-'Inj sep cost'!M22-'Inj sep cost'!AD22</f>
        <v>1286043.4319408715</v>
      </c>
      <c r="P24" s="19">
        <f>$C24*'Total CH4 prod CO2 Inj'!N22+$D24*'Total CH4 prod CO2 Inj'!AE22-'Inj sep cost'!N22-'Inj sep cost'!AE22</f>
        <v>1286043.4319408715</v>
      </c>
      <c r="Q24" s="19">
        <f>$C24*'Total CH4 prod CO2 Inj'!O22+$D24*'Total CH4 prod CO2 Inj'!AF22-'Inj sep cost'!O22-'Inj sep cost'!AF22</f>
        <v>1286043.4319408715</v>
      </c>
      <c r="R24" s="19">
        <f>$C24*'Total CH4 prod CO2 Inj'!P22+$D24*'Total CH4 prod CO2 Inj'!AG22-'Inj sep cost'!P22-'Inj sep cost'!AG22</f>
        <v>1286043.4319408715</v>
      </c>
      <c r="S24" s="19">
        <f>$C24*'Total CH4 prod CO2 Inj'!Q22+$D24*'Total CH4 prod CO2 Inj'!AH22-'Inj sep cost'!Q22-'Inj sep cost'!AH22</f>
        <v>1286043.4319408715</v>
      </c>
    </row>
    <row r="25" spans="2:19" x14ac:dyDescent="0.45">
      <c r="B25">
        <v>19</v>
      </c>
      <c r="C25" s="17">
        <f t="shared" si="0"/>
        <v>4.0995933205922395</v>
      </c>
      <c r="D25" s="17">
        <f t="shared" si="1"/>
        <v>21.864497709825265</v>
      </c>
      <c r="E25" s="19">
        <f>$C25*'Total CH4 prod CO2 Inj'!C23+$D25*'Total CH4 prod CO2 Inj'!T23-'Inj sep cost'!C23-'Inj sep cost'!T23</f>
        <v>1243119.6826031848</v>
      </c>
      <c r="F25" s="19">
        <f>$C25*'Total CH4 prod CO2 Inj'!D23+$D25*'Total CH4 prod CO2 Inj'!U23-'Inj sep cost'!D23-'Inj sep cost'!U23</f>
        <v>1243119.6826031848</v>
      </c>
      <c r="G25" s="19">
        <f>$C25*'Total CH4 prod CO2 Inj'!E23+$D25*'Total CH4 prod CO2 Inj'!V23-'Inj sep cost'!E23-'Inj sep cost'!V23</f>
        <v>1243119.6826031848</v>
      </c>
      <c r="H25" s="19">
        <f>$C25*'Total CH4 prod CO2 Inj'!F23+$D25*'Total CH4 prod CO2 Inj'!W23-'Inj sep cost'!F23-'Inj sep cost'!W23</f>
        <v>1243119.6826031848</v>
      </c>
      <c r="I25" s="19">
        <f>$C25*'Total CH4 prod CO2 Inj'!G23+$D25*'Total CH4 prod CO2 Inj'!X23-'Inj sep cost'!G23-'Inj sep cost'!X23</f>
        <v>1243119.6826031848</v>
      </c>
      <c r="J25" s="19">
        <f>$C25*'Total CH4 prod CO2 Inj'!H23+$D25*'Total CH4 prod CO2 Inj'!Y23-'Inj sep cost'!H23-'Inj sep cost'!Y23</f>
        <v>1243119.6826031848</v>
      </c>
      <c r="K25" s="19">
        <f>$C25*'Total CH4 prod CO2 Inj'!I23+$D25*'Total CH4 prod CO2 Inj'!Z23-'Inj sep cost'!I23-'Inj sep cost'!Z23</f>
        <v>1243119.6826031848</v>
      </c>
      <c r="L25" s="19">
        <f>$C25*'Total CH4 prod CO2 Inj'!J23+$D25*'Total CH4 prod CO2 Inj'!AA23-'Inj sep cost'!J23-'Inj sep cost'!AA23</f>
        <v>1243119.6826031848</v>
      </c>
      <c r="M25" s="19">
        <f>$C25*'Total CH4 prod CO2 Inj'!K23+$D25*'Total CH4 prod CO2 Inj'!AB23-'Inj sep cost'!K23-'Inj sep cost'!AB23</f>
        <v>1243119.6826031848</v>
      </c>
      <c r="N25" s="19">
        <f>$C25*'Total CH4 prod CO2 Inj'!L23+$D25*'Total CH4 prod CO2 Inj'!AC23-'Inj sep cost'!L23-'Inj sep cost'!AC23</f>
        <v>1243119.6826031848</v>
      </c>
      <c r="O25" s="19">
        <f>$C25*'Total CH4 prod CO2 Inj'!M23+$D25*'Total CH4 prod CO2 Inj'!AD23-'Inj sep cost'!M23-'Inj sep cost'!AD23</f>
        <v>1243119.6826031848</v>
      </c>
      <c r="P25" s="19">
        <f>$C25*'Total CH4 prod CO2 Inj'!N23+$D25*'Total CH4 prod CO2 Inj'!AE23-'Inj sep cost'!N23-'Inj sep cost'!AE23</f>
        <v>1243119.6826031848</v>
      </c>
      <c r="Q25" s="19">
        <f>$C25*'Total CH4 prod CO2 Inj'!O23+$D25*'Total CH4 prod CO2 Inj'!AF23-'Inj sep cost'!O23-'Inj sep cost'!AF23</f>
        <v>1243119.6826031848</v>
      </c>
      <c r="R25" s="19">
        <f>$C25*'Total CH4 prod CO2 Inj'!P23+$D25*'Total CH4 prod CO2 Inj'!AG23-'Inj sep cost'!P23-'Inj sep cost'!AG23</f>
        <v>1243119.6826031848</v>
      </c>
      <c r="S25" s="19">
        <f>$C25*'Total CH4 prod CO2 Inj'!Q23+$D25*'Total CH4 prod CO2 Inj'!AH23-'Inj sep cost'!Q23-'Inj sep cost'!AH23</f>
        <v>1243119.6826031848</v>
      </c>
    </row>
    <row r="26" spans="2:19" x14ac:dyDescent="0.45">
      <c r="B26">
        <v>20</v>
      </c>
      <c r="C26" s="17">
        <f t="shared" si="0"/>
        <v>4.1713362037026043</v>
      </c>
      <c r="D26" s="17">
        <f t="shared" si="1"/>
        <v>22.247126419747207</v>
      </c>
      <c r="E26" s="19">
        <f>$C26*'Total CH4 prod CO2 Inj'!C24+$D26*'Total CH4 prod CO2 Inj'!T24-'Inj sep cost'!C24-'Inj sep cost'!T24</f>
        <v>1203388.7814061644</v>
      </c>
      <c r="F26" s="19">
        <f>$C26*'Total CH4 prod CO2 Inj'!D24+$D26*'Total CH4 prod CO2 Inj'!U24-'Inj sep cost'!D24-'Inj sep cost'!U24</f>
        <v>1203388.7814061644</v>
      </c>
      <c r="G26" s="19">
        <f>$C26*'Total CH4 prod CO2 Inj'!E24+$D26*'Total CH4 prod CO2 Inj'!V24-'Inj sep cost'!E24-'Inj sep cost'!V24</f>
        <v>1203388.7814061644</v>
      </c>
      <c r="H26" s="19">
        <f>$C26*'Total CH4 prod CO2 Inj'!F24+$D26*'Total CH4 prod CO2 Inj'!W24-'Inj sep cost'!F24-'Inj sep cost'!W24</f>
        <v>1203388.7814061644</v>
      </c>
      <c r="I26" s="19">
        <f>$C26*'Total CH4 prod CO2 Inj'!G24+$D26*'Total CH4 prod CO2 Inj'!X24-'Inj sep cost'!G24-'Inj sep cost'!X24</f>
        <v>1203388.7814061644</v>
      </c>
      <c r="J26" s="19">
        <f>$C26*'Total CH4 prod CO2 Inj'!H24+$D26*'Total CH4 prod CO2 Inj'!Y24-'Inj sep cost'!H24-'Inj sep cost'!Y24</f>
        <v>1203388.7814061644</v>
      </c>
      <c r="K26" s="19">
        <f>$C26*'Total CH4 prod CO2 Inj'!I24+$D26*'Total CH4 prod CO2 Inj'!Z24-'Inj sep cost'!I24-'Inj sep cost'!Z24</f>
        <v>1203388.7814061644</v>
      </c>
      <c r="L26" s="19">
        <f>$C26*'Total CH4 prod CO2 Inj'!J24+$D26*'Total CH4 prod CO2 Inj'!AA24-'Inj sep cost'!J24-'Inj sep cost'!AA24</f>
        <v>1203388.7814061644</v>
      </c>
      <c r="M26" s="19">
        <f>$C26*'Total CH4 prod CO2 Inj'!K24+$D26*'Total CH4 prod CO2 Inj'!AB24-'Inj sep cost'!K24-'Inj sep cost'!AB24</f>
        <v>1203388.7814061644</v>
      </c>
      <c r="N26" s="19">
        <f>$C26*'Total CH4 prod CO2 Inj'!L24+$D26*'Total CH4 prod CO2 Inj'!AC24-'Inj sep cost'!L24-'Inj sep cost'!AC24</f>
        <v>1203388.7814061644</v>
      </c>
      <c r="O26" s="19">
        <f>$C26*'Total CH4 prod CO2 Inj'!M24+$D26*'Total CH4 prod CO2 Inj'!AD24-'Inj sep cost'!M24-'Inj sep cost'!AD24</f>
        <v>1203388.7814061644</v>
      </c>
      <c r="P26" s="19">
        <f>$C26*'Total CH4 prod CO2 Inj'!N24+$D26*'Total CH4 prod CO2 Inj'!AE24-'Inj sep cost'!N24-'Inj sep cost'!AE24</f>
        <v>1203388.7814061644</v>
      </c>
      <c r="Q26" s="19">
        <f>$C26*'Total CH4 prod CO2 Inj'!O24+$D26*'Total CH4 prod CO2 Inj'!AF24-'Inj sep cost'!O24-'Inj sep cost'!AF24</f>
        <v>1203388.7814061644</v>
      </c>
      <c r="R26" s="19">
        <f>$C26*'Total CH4 prod CO2 Inj'!P24+$D26*'Total CH4 prod CO2 Inj'!AG24-'Inj sep cost'!P24-'Inj sep cost'!AG24</f>
        <v>1203388.7814061644</v>
      </c>
      <c r="S26" s="19">
        <f>$C26*'Total CH4 prod CO2 Inj'!Q24+$D26*'Total CH4 prod CO2 Inj'!AH24-'Inj sep cost'!Q24-'Inj sep cost'!AH24</f>
        <v>1203388.7814061644</v>
      </c>
    </row>
    <row r="27" spans="2:19" x14ac:dyDescent="0.45">
      <c r="B27">
        <v>21</v>
      </c>
      <c r="C27" s="17">
        <f t="shared" si="0"/>
        <v>4.2443345872674003</v>
      </c>
      <c r="D27" s="17">
        <f t="shared" si="1"/>
        <v>22.636451132092784</v>
      </c>
      <c r="E27" s="19">
        <f>$C27*'Total CH4 prod CO2 Inj'!C25+$D27*'Total CH4 prod CO2 Inj'!T25-'Inj sep cost'!C25-'Inj sep cost'!T25</f>
        <v>1166810.0213856811</v>
      </c>
      <c r="F27" s="19">
        <f>$C27*'Total CH4 prod CO2 Inj'!D25+$D27*'Total CH4 prod CO2 Inj'!U25-'Inj sep cost'!D25-'Inj sep cost'!U25</f>
        <v>1166810.0213856811</v>
      </c>
      <c r="G27" s="19">
        <f>$C27*'Total CH4 prod CO2 Inj'!E25+$D27*'Total CH4 prod CO2 Inj'!V25-'Inj sep cost'!E25-'Inj sep cost'!V25</f>
        <v>1166810.0213856811</v>
      </c>
      <c r="H27" s="19">
        <f>$C27*'Total CH4 prod CO2 Inj'!F25+$D27*'Total CH4 prod CO2 Inj'!W25-'Inj sep cost'!F25-'Inj sep cost'!W25</f>
        <v>1166810.0213856811</v>
      </c>
      <c r="I27" s="19">
        <f>$C27*'Total CH4 prod CO2 Inj'!G25+$D27*'Total CH4 prod CO2 Inj'!X25-'Inj sep cost'!G25-'Inj sep cost'!X25</f>
        <v>1166810.0213856811</v>
      </c>
      <c r="J27" s="19">
        <f>$C27*'Total CH4 prod CO2 Inj'!H25+$D27*'Total CH4 prod CO2 Inj'!Y25-'Inj sep cost'!H25-'Inj sep cost'!Y25</f>
        <v>1166810.0213856811</v>
      </c>
      <c r="K27" s="19">
        <f>$C27*'Total CH4 prod CO2 Inj'!I25+$D27*'Total CH4 prod CO2 Inj'!Z25-'Inj sep cost'!I25-'Inj sep cost'!Z25</f>
        <v>1166810.0213856811</v>
      </c>
      <c r="L27" s="19">
        <f>$C27*'Total CH4 prod CO2 Inj'!J25+$D27*'Total CH4 prod CO2 Inj'!AA25-'Inj sep cost'!J25-'Inj sep cost'!AA25</f>
        <v>1166810.0213856811</v>
      </c>
      <c r="M27" s="19">
        <f>$C27*'Total CH4 prod CO2 Inj'!K25+$D27*'Total CH4 prod CO2 Inj'!AB25-'Inj sep cost'!K25-'Inj sep cost'!AB25</f>
        <v>1166810.0213856811</v>
      </c>
      <c r="N27" s="19">
        <f>$C27*'Total CH4 prod CO2 Inj'!L25+$D27*'Total CH4 prod CO2 Inj'!AC25-'Inj sep cost'!L25-'Inj sep cost'!AC25</f>
        <v>1166810.0213856811</v>
      </c>
      <c r="O27" s="19">
        <f>$C27*'Total CH4 prod CO2 Inj'!M25+$D27*'Total CH4 prod CO2 Inj'!AD25-'Inj sep cost'!M25-'Inj sep cost'!AD25</f>
        <v>1166810.0213856811</v>
      </c>
      <c r="P27" s="19">
        <f>$C27*'Total CH4 prod CO2 Inj'!N25+$D27*'Total CH4 prod CO2 Inj'!AE25-'Inj sep cost'!N25-'Inj sep cost'!AE25</f>
        <v>1166810.0213856811</v>
      </c>
      <c r="Q27" s="19">
        <f>$C27*'Total CH4 prod CO2 Inj'!O25+$D27*'Total CH4 prod CO2 Inj'!AF25-'Inj sep cost'!O25-'Inj sep cost'!AF25</f>
        <v>1166810.0213856811</v>
      </c>
      <c r="R27" s="19">
        <f>$C27*'Total CH4 prod CO2 Inj'!P25+$D27*'Total CH4 prod CO2 Inj'!AG25-'Inj sep cost'!P25-'Inj sep cost'!AG25</f>
        <v>1166810.0213856811</v>
      </c>
      <c r="S27" s="19">
        <f>$C27*'Total CH4 prod CO2 Inj'!Q25+$D27*'Total CH4 prod CO2 Inj'!AH25-'Inj sep cost'!Q25-'Inj sep cost'!AH25</f>
        <v>1166810.0213856811</v>
      </c>
    </row>
    <row r="28" spans="2:19" x14ac:dyDescent="0.45">
      <c r="B28">
        <v>22</v>
      </c>
      <c r="C28" s="17">
        <f t="shared" si="0"/>
        <v>4.3186104425445802</v>
      </c>
      <c r="D28" s="17">
        <f t="shared" si="1"/>
        <v>23.032589026904411</v>
      </c>
      <c r="E28" s="19">
        <f>$C28*'Total CH4 prod CO2 Inj'!C26+$D28*'Total CH4 prod CO2 Inj'!T26-'Inj sep cost'!C26-'Inj sep cost'!T26</f>
        <v>1133376.1245413995</v>
      </c>
      <c r="F28" s="19">
        <f>$C28*'Total CH4 prod CO2 Inj'!D26+$D28*'Total CH4 prod CO2 Inj'!U26-'Inj sep cost'!D26-'Inj sep cost'!U26</f>
        <v>1133376.1245413995</v>
      </c>
      <c r="G28" s="19">
        <f>$C28*'Total CH4 prod CO2 Inj'!E26+$D28*'Total CH4 prod CO2 Inj'!V26-'Inj sep cost'!E26-'Inj sep cost'!V26</f>
        <v>1133376.1245413995</v>
      </c>
      <c r="H28" s="19">
        <f>$C28*'Total CH4 prod CO2 Inj'!F26+$D28*'Total CH4 prod CO2 Inj'!W26-'Inj sep cost'!F26-'Inj sep cost'!W26</f>
        <v>1133376.1245413995</v>
      </c>
      <c r="I28" s="19">
        <f>$C28*'Total CH4 prod CO2 Inj'!G26+$D28*'Total CH4 prod CO2 Inj'!X26-'Inj sep cost'!G26-'Inj sep cost'!X26</f>
        <v>1133376.1245413995</v>
      </c>
      <c r="J28" s="19">
        <f>$C28*'Total CH4 prod CO2 Inj'!H26+$D28*'Total CH4 prod CO2 Inj'!Y26-'Inj sep cost'!H26-'Inj sep cost'!Y26</f>
        <v>1133376.1245413995</v>
      </c>
      <c r="K28" s="19">
        <f>$C28*'Total CH4 prod CO2 Inj'!I26+$D28*'Total CH4 prod CO2 Inj'!Z26-'Inj sep cost'!I26-'Inj sep cost'!Z26</f>
        <v>1133376.1245413995</v>
      </c>
      <c r="L28" s="19">
        <f>$C28*'Total CH4 prod CO2 Inj'!J26+$D28*'Total CH4 prod CO2 Inj'!AA26-'Inj sep cost'!J26-'Inj sep cost'!AA26</f>
        <v>1133376.1245413995</v>
      </c>
      <c r="M28" s="19">
        <f>$C28*'Total CH4 prod CO2 Inj'!K26+$D28*'Total CH4 prod CO2 Inj'!AB26-'Inj sep cost'!K26-'Inj sep cost'!AB26</f>
        <v>1133376.1245413995</v>
      </c>
      <c r="N28" s="19">
        <f>$C28*'Total CH4 prod CO2 Inj'!L26+$D28*'Total CH4 prod CO2 Inj'!AC26-'Inj sep cost'!L26-'Inj sep cost'!AC26</f>
        <v>1133376.1245413995</v>
      </c>
      <c r="O28" s="19">
        <f>$C28*'Total CH4 prod CO2 Inj'!M26+$D28*'Total CH4 prod CO2 Inj'!AD26-'Inj sep cost'!M26-'Inj sep cost'!AD26</f>
        <v>1133376.1245413995</v>
      </c>
      <c r="P28" s="19">
        <f>$C28*'Total CH4 prod CO2 Inj'!N26+$D28*'Total CH4 prod CO2 Inj'!AE26-'Inj sep cost'!N26-'Inj sep cost'!AE26</f>
        <v>1133376.1245413995</v>
      </c>
      <c r="Q28" s="19">
        <f>$C28*'Total CH4 prod CO2 Inj'!O26+$D28*'Total CH4 prod CO2 Inj'!AF26-'Inj sep cost'!O26-'Inj sep cost'!AF26</f>
        <v>1133376.1245413995</v>
      </c>
      <c r="R28" s="19">
        <f>$C28*'Total CH4 prod CO2 Inj'!P26+$D28*'Total CH4 prod CO2 Inj'!AG26-'Inj sep cost'!P26-'Inj sep cost'!AG26</f>
        <v>1133376.1245413995</v>
      </c>
      <c r="S28" s="19">
        <f>$C28*'Total CH4 prod CO2 Inj'!Q26+$D28*'Total CH4 prod CO2 Inj'!AH26-'Inj sep cost'!Q26-'Inj sep cost'!AH26</f>
        <v>1133376.1245413995</v>
      </c>
    </row>
    <row r="29" spans="2:19" x14ac:dyDescent="0.45">
      <c r="B29">
        <v>23</v>
      </c>
      <c r="C29" s="17">
        <f t="shared" si="0"/>
        <v>4.394186125289111</v>
      </c>
      <c r="D29" s="17">
        <f t="shared" si="1"/>
        <v>23.43565933487524</v>
      </c>
      <c r="E29" s="19">
        <f>$C29*'Total CH4 prod CO2 Inj'!C27+$D29*'Total CH4 prod CO2 Inj'!T27-'Inj sep cost'!C27-'Inj sep cost'!T27</f>
        <v>1141741.3809338696</v>
      </c>
      <c r="F29" s="19">
        <f>$C29*'Total CH4 prod CO2 Inj'!D27+$D29*'Total CH4 prod CO2 Inj'!U27-'Inj sep cost'!D27-'Inj sep cost'!U27</f>
        <v>1141741.3809338696</v>
      </c>
      <c r="G29" s="19">
        <f>$C29*'Total CH4 prod CO2 Inj'!E27+$D29*'Total CH4 prod CO2 Inj'!V27-'Inj sep cost'!E27-'Inj sep cost'!V27</f>
        <v>1141741.3809338696</v>
      </c>
      <c r="H29" s="19">
        <f>$C29*'Total CH4 prod CO2 Inj'!F27+$D29*'Total CH4 prod CO2 Inj'!W27-'Inj sep cost'!F27-'Inj sep cost'!W27</f>
        <v>1141741.3809338696</v>
      </c>
      <c r="I29" s="19">
        <f>$C29*'Total CH4 prod CO2 Inj'!G27+$D29*'Total CH4 prod CO2 Inj'!X27-'Inj sep cost'!G27-'Inj sep cost'!X27</f>
        <v>1141741.3809338696</v>
      </c>
      <c r="J29" s="19">
        <f>$C29*'Total CH4 prod CO2 Inj'!H27+$D29*'Total CH4 prod CO2 Inj'!Y27-'Inj sep cost'!H27-'Inj sep cost'!Y27</f>
        <v>1141741.3809338696</v>
      </c>
      <c r="K29" s="19">
        <f>$C29*'Total CH4 prod CO2 Inj'!I27+$D29*'Total CH4 prod CO2 Inj'!Z27-'Inj sep cost'!I27-'Inj sep cost'!Z27</f>
        <v>1141741.3809338696</v>
      </c>
      <c r="L29" s="19">
        <f>$C29*'Total CH4 prod CO2 Inj'!J27+$D29*'Total CH4 prod CO2 Inj'!AA27-'Inj sep cost'!J27-'Inj sep cost'!AA27</f>
        <v>1141741.3809338696</v>
      </c>
      <c r="M29" s="19">
        <f>$C29*'Total CH4 prod CO2 Inj'!K27+$D29*'Total CH4 prod CO2 Inj'!AB27-'Inj sep cost'!K27-'Inj sep cost'!AB27</f>
        <v>1141741.3809338696</v>
      </c>
      <c r="N29" s="19">
        <f>$C29*'Total CH4 prod CO2 Inj'!L27+$D29*'Total CH4 prod CO2 Inj'!AC27-'Inj sep cost'!L27-'Inj sep cost'!AC27</f>
        <v>1141741.3809338696</v>
      </c>
      <c r="O29" s="19">
        <f>$C29*'Total CH4 prod CO2 Inj'!M27+$D29*'Total CH4 prod CO2 Inj'!AD27-'Inj sep cost'!M27-'Inj sep cost'!AD27</f>
        <v>1141741.3809338696</v>
      </c>
      <c r="P29" s="19">
        <f>$C29*'Total CH4 prod CO2 Inj'!N27+$D29*'Total CH4 prod CO2 Inj'!AE27-'Inj sep cost'!N27-'Inj sep cost'!AE27</f>
        <v>1141741.3809338696</v>
      </c>
      <c r="Q29" s="19">
        <f>$C29*'Total CH4 prod CO2 Inj'!O27+$D29*'Total CH4 prod CO2 Inj'!AF27-'Inj sep cost'!O27-'Inj sep cost'!AF27</f>
        <v>1141741.3809338696</v>
      </c>
      <c r="R29" s="19">
        <f>$C29*'Total CH4 prod CO2 Inj'!P27+$D29*'Total CH4 prod CO2 Inj'!AG27-'Inj sep cost'!P27-'Inj sep cost'!AG27</f>
        <v>1141741.3809338696</v>
      </c>
      <c r="S29" s="19">
        <f>$C29*'Total CH4 prod CO2 Inj'!Q27+$D29*'Total CH4 prod CO2 Inj'!AH27-'Inj sep cost'!Q27-'Inj sep cost'!AH27</f>
        <v>1141741.3809338696</v>
      </c>
    </row>
    <row r="30" spans="2:19" x14ac:dyDescent="0.45">
      <c r="B30">
        <v>24</v>
      </c>
      <c r="C30" s="17">
        <f t="shared" si="0"/>
        <v>4.4710843824816706</v>
      </c>
      <c r="D30" s="17">
        <f t="shared" si="1"/>
        <v>23.845783373235559</v>
      </c>
      <c r="E30" s="19">
        <f>$C30*'Total CH4 prod CO2 Inj'!C28+$D30*'Total CH4 prod CO2 Inj'!T28-'Inj sep cost'!C28-'Inj sep cost'!T28</f>
        <v>1111824.5533917171</v>
      </c>
      <c r="F30" s="19">
        <f>$C30*'Total CH4 prod CO2 Inj'!D28+$D30*'Total CH4 prod CO2 Inj'!U28-'Inj sep cost'!D28-'Inj sep cost'!U28</f>
        <v>1111824.5533917171</v>
      </c>
      <c r="G30" s="19">
        <f>$C30*'Total CH4 prod CO2 Inj'!E28+$D30*'Total CH4 prod CO2 Inj'!V28-'Inj sep cost'!E28-'Inj sep cost'!V28</f>
        <v>1111824.5533917171</v>
      </c>
      <c r="H30" s="19">
        <f>$C30*'Total CH4 prod CO2 Inj'!F28+$D30*'Total CH4 prod CO2 Inj'!W28-'Inj sep cost'!F28-'Inj sep cost'!W28</f>
        <v>1111824.5533917171</v>
      </c>
      <c r="I30" s="19">
        <f>$C30*'Total CH4 prod CO2 Inj'!G28+$D30*'Total CH4 prod CO2 Inj'!X28-'Inj sep cost'!G28-'Inj sep cost'!X28</f>
        <v>1111824.5533917171</v>
      </c>
      <c r="J30" s="19">
        <f>$C30*'Total CH4 prod CO2 Inj'!H28+$D30*'Total CH4 prod CO2 Inj'!Y28-'Inj sep cost'!H28-'Inj sep cost'!Y28</f>
        <v>1111824.5533917171</v>
      </c>
      <c r="K30" s="19">
        <f>$C30*'Total CH4 prod CO2 Inj'!I28+$D30*'Total CH4 prod CO2 Inj'!Z28-'Inj sep cost'!I28-'Inj sep cost'!Z28</f>
        <v>1111824.5533917171</v>
      </c>
      <c r="L30" s="19">
        <f>$C30*'Total CH4 prod CO2 Inj'!J28+$D30*'Total CH4 prod CO2 Inj'!AA28-'Inj sep cost'!J28-'Inj sep cost'!AA28</f>
        <v>1111824.5533917171</v>
      </c>
      <c r="M30" s="19">
        <f>$C30*'Total CH4 prod CO2 Inj'!K28+$D30*'Total CH4 prod CO2 Inj'!AB28-'Inj sep cost'!K28-'Inj sep cost'!AB28</f>
        <v>1111824.5533917171</v>
      </c>
      <c r="N30" s="19">
        <f>$C30*'Total CH4 prod CO2 Inj'!L28+$D30*'Total CH4 prod CO2 Inj'!AC28-'Inj sep cost'!L28-'Inj sep cost'!AC28</f>
        <v>1111824.5533917171</v>
      </c>
      <c r="O30" s="19">
        <f>$C30*'Total CH4 prod CO2 Inj'!M28+$D30*'Total CH4 prod CO2 Inj'!AD28-'Inj sep cost'!M28-'Inj sep cost'!AD28</f>
        <v>1111824.5533917171</v>
      </c>
      <c r="P30" s="19">
        <f>$C30*'Total CH4 prod CO2 Inj'!N28+$D30*'Total CH4 prod CO2 Inj'!AE28-'Inj sep cost'!N28-'Inj sep cost'!AE28</f>
        <v>1111824.5533917171</v>
      </c>
      <c r="Q30" s="19">
        <f>$C30*'Total CH4 prod CO2 Inj'!O28+$D30*'Total CH4 prod CO2 Inj'!AF28-'Inj sep cost'!O28-'Inj sep cost'!AF28</f>
        <v>1111824.5533917171</v>
      </c>
      <c r="R30" s="19">
        <f>$C30*'Total CH4 prod CO2 Inj'!P28+$D30*'Total CH4 prod CO2 Inj'!AG28-'Inj sep cost'!P28-'Inj sep cost'!AG28</f>
        <v>1111824.5533917171</v>
      </c>
      <c r="S30" s="19">
        <f>$C30*'Total CH4 prod CO2 Inj'!Q28+$D30*'Total CH4 prod CO2 Inj'!AH28-'Inj sep cost'!Q28-'Inj sep cost'!AH28</f>
        <v>1111824.5533917171</v>
      </c>
    </row>
    <row r="31" spans="2:19" x14ac:dyDescent="0.45">
      <c r="B31">
        <v>25</v>
      </c>
      <c r="C31" s="17">
        <f t="shared" si="0"/>
        <v>4.5493283591751004</v>
      </c>
      <c r="D31" s="17">
        <f t="shared" si="1"/>
        <v>24.263084582267183</v>
      </c>
      <c r="E31" s="19">
        <f>$C31*'Total CH4 prod CO2 Inj'!C29+$D31*'Total CH4 prod CO2 Inj'!T29-'Inj sep cost'!C29-'Inj sep cost'!T29</f>
        <v>1085060.3069468532</v>
      </c>
      <c r="F31" s="19">
        <f>$C31*'Total CH4 prod CO2 Inj'!D29+$D31*'Total CH4 prod CO2 Inj'!U29-'Inj sep cost'!D29-'Inj sep cost'!U29</f>
        <v>1085060.3069468532</v>
      </c>
      <c r="G31" s="19">
        <f>$C31*'Total CH4 prod CO2 Inj'!E29+$D31*'Total CH4 prod CO2 Inj'!V29-'Inj sep cost'!E29-'Inj sep cost'!V29</f>
        <v>1085060.3069468532</v>
      </c>
      <c r="H31" s="19">
        <f>$C31*'Total CH4 prod CO2 Inj'!F29+$D31*'Total CH4 prod CO2 Inj'!W29-'Inj sep cost'!F29-'Inj sep cost'!W29</f>
        <v>1085060.3069468532</v>
      </c>
      <c r="I31" s="19">
        <f>$C31*'Total CH4 prod CO2 Inj'!G29+$D31*'Total CH4 prod CO2 Inj'!X29-'Inj sep cost'!G29-'Inj sep cost'!X29</f>
        <v>1085060.3069468532</v>
      </c>
      <c r="J31" s="19">
        <f>$C31*'Total CH4 prod CO2 Inj'!H29+$D31*'Total CH4 prod CO2 Inj'!Y29-'Inj sep cost'!H29-'Inj sep cost'!Y29</f>
        <v>1085060.3069468532</v>
      </c>
      <c r="K31" s="19">
        <f>$C31*'Total CH4 prod CO2 Inj'!I29+$D31*'Total CH4 prod CO2 Inj'!Z29-'Inj sep cost'!I29-'Inj sep cost'!Z29</f>
        <v>1085060.3069468532</v>
      </c>
      <c r="L31" s="19">
        <f>$C31*'Total CH4 prod CO2 Inj'!J29+$D31*'Total CH4 prod CO2 Inj'!AA29-'Inj sep cost'!J29-'Inj sep cost'!AA29</f>
        <v>1085060.3069468532</v>
      </c>
      <c r="M31" s="19">
        <f>$C31*'Total CH4 prod CO2 Inj'!K29+$D31*'Total CH4 prod CO2 Inj'!AB29-'Inj sep cost'!K29-'Inj sep cost'!AB29</f>
        <v>1085060.3069468532</v>
      </c>
      <c r="N31" s="19">
        <f>$C31*'Total CH4 prod CO2 Inj'!L29+$D31*'Total CH4 prod CO2 Inj'!AC29-'Inj sep cost'!L29-'Inj sep cost'!AC29</f>
        <v>1085060.3069468532</v>
      </c>
      <c r="O31" s="19">
        <f>$C31*'Total CH4 prod CO2 Inj'!M29+$D31*'Total CH4 prod CO2 Inj'!AD29-'Inj sep cost'!M29-'Inj sep cost'!AD29</f>
        <v>1085060.3069468532</v>
      </c>
      <c r="P31" s="19">
        <f>$C31*'Total CH4 prod CO2 Inj'!N29+$D31*'Total CH4 prod CO2 Inj'!AE29-'Inj sep cost'!N29-'Inj sep cost'!AE29</f>
        <v>1085060.3069468532</v>
      </c>
      <c r="Q31" s="19">
        <f>$C31*'Total CH4 prod CO2 Inj'!O29+$D31*'Total CH4 prod CO2 Inj'!AF29-'Inj sep cost'!O29-'Inj sep cost'!AF29</f>
        <v>1085060.3069468532</v>
      </c>
      <c r="R31" s="19">
        <f>$C31*'Total CH4 prod CO2 Inj'!P29+$D31*'Total CH4 prod CO2 Inj'!AG29-'Inj sep cost'!P29-'Inj sep cost'!AG29</f>
        <v>1085060.3069468532</v>
      </c>
      <c r="S31" s="19">
        <f>$C31*'Total CH4 prod CO2 Inj'!Q29+$D31*'Total CH4 prod CO2 Inj'!AH29-'Inj sep cost'!Q29-'Inj sep cost'!AH29</f>
        <v>1085060.3069468532</v>
      </c>
    </row>
    <row r="32" spans="2:19" x14ac:dyDescent="0.45">
      <c r="B32">
        <v>26</v>
      </c>
      <c r="C32" s="17">
        <f t="shared" si="0"/>
        <v>4.6289416054606649</v>
      </c>
      <c r="D32" s="17">
        <f t="shared" si="1"/>
        <v>24.687688562456859</v>
      </c>
      <c r="E32" s="19">
        <f>$C32*'Total CH4 prod CO2 Inj'!C30+$D32*'Total CH4 prod CO2 Inj'!T30-'Inj sep cost'!C30-'Inj sep cost'!T30</f>
        <v>1061184.8630518573</v>
      </c>
      <c r="F32" s="19">
        <f>$C32*'Total CH4 prod CO2 Inj'!D30+$D32*'Total CH4 prod CO2 Inj'!U30-'Inj sep cost'!D30-'Inj sep cost'!U30</f>
        <v>1061184.8630518573</v>
      </c>
      <c r="G32" s="19">
        <f>$C32*'Total CH4 prod CO2 Inj'!E30+$D32*'Total CH4 prod CO2 Inj'!V30-'Inj sep cost'!E30-'Inj sep cost'!V30</f>
        <v>1061184.8630518573</v>
      </c>
      <c r="H32" s="19">
        <f>$C32*'Total CH4 prod CO2 Inj'!F30+$D32*'Total CH4 prod CO2 Inj'!W30-'Inj sep cost'!F30-'Inj sep cost'!W30</f>
        <v>1061184.8630518573</v>
      </c>
      <c r="I32" s="19">
        <f>$C32*'Total CH4 prod CO2 Inj'!G30+$D32*'Total CH4 prod CO2 Inj'!X30-'Inj sep cost'!G30-'Inj sep cost'!X30</f>
        <v>1061184.8630518573</v>
      </c>
      <c r="J32" s="19">
        <f>$C32*'Total CH4 prod CO2 Inj'!H30+$D32*'Total CH4 prod CO2 Inj'!Y30-'Inj sep cost'!H30-'Inj sep cost'!Y30</f>
        <v>1061184.8630518573</v>
      </c>
      <c r="K32" s="19">
        <f>$C32*'Total CH4 prod CO2 Inj'!I30+$D32*'Total CH4 prod CO2 Inj'!Z30-'Inj sep cost'!I30-'Inj sep cost'!Z30</f>
        <v>1061184.8630518573</v>
      </c>
      <c r="L32" s="19">
        <f>$C32*'Total CH4 prod CO2 Inj'!J30+$D32*'Total CH4 prod CO2 Inj'!AA30-'Inj sep cost'!J30-'Inj sep cost'!AA30</f>
        <v>1061184.8630518573</v>
      </c>
      <c r="M32" s="19">
        <f>$C32*'Total CH4 prod CO2 Inj'!K30+$D32*'Total CH4 prod CO2 Inj'!AB30-'Inj sep cost'!K30-'Inj sep cost'!AB30</f>
        <v>1061184.8630518573</v>
      </c>
      <c r="N32" s="19">
        <f>$C32*'Total CH4 prod CO2 Inj'!L30+$D32*'Total CH4 prod CO2 Inj'!AC30-'Inj sep cost'!L30-'Inj sep cost'!AC30</f>
        <v>1061184.8630518573</v>
      </c>
      <c r="O32" s="19">
        <f>$C32*'Total CH4 prod CO2 Inj'!M30+$D32*'Total CH4 prod CO2 Inj'!AD30-'Inj sep cost'!M30-'Inj sep cost'!AD30</f>
        <v>1061184.8630518573</v>
      </c>
      <c r="P32" s="19">
        <f>$C32*'Total CH4 prod CO2 Inj'!N30+$D32*'Total CH4 prod CO2 Inj'!AE30-'Inj sep cost'!N30-'Inj sep cost'!AE30</f>
        <v>1061184.8630518573</v>
      </c>
      <c r="Q32" s="19">
        <f>$C32*'Total CH4 prod CO2 Inj'!O30+$D32*'Total CH4 prod CO2 Inj'!AF30-'Inj sep cost'!O30-'Inj sep cost'!AF30</f>
        <v>1061184.8630518573</v>
      </c>
      <c r="R32" s="19">
        <f>$C32*'Total CH4 prod CO2 Inj'!P30+$D32*'Total CH4 prod CO2 Inj'!AG30-'Inj sep cost'!P30-'Inj sep cost'!AG30</f>
        <v>1061184.8630518573</v>
      </c>
      <c r="S32" s="19">
        <f>$C32*'Total CH4 prod CO2 Inj'!Q30+$D32*'Total CH4 prod CO2 Inj'!AH30-'Inj sep cost'!Q30-'Inj sep cost'!AH30</f>
        <v>1061184.8630518573</v>
      </c>
    </row>
    <row r="33" spans="2:19" x14ac:dyDescent="0.45">
      <c r="B33">
        <v>27</v>
      </c>
      <c r="C33" s="17">
        <f t="shared" si="0"/>
        <v>4.7099480835562266</v>
      </c>
      <c r="D33" s="17">
        <f t="shared" si="1"/>
        <v>25.119723112299855</v>
      </c>
      <c r="E33" s="19">
        <f>$C33*'Total CH4 prod CO2 Inj'!C31+$D33*'Total CH4 prod CO2 Inj'!T31-'Inj sep cost'!C31-'Inj sep cost'!T31</f>
        <v>1039918.8572645464</v>
      </c>
      <c r="F33" s="19">
        <f>$C33*'Total CH4 prod CO2 Inj'!D31+$D33*'Total CH4 prod CO2 Inj'!U31-'Inj sep cost'!D31-'Inj sep cost'!U31</f>
        <v>1039918.8572645464</v>
      </c>
      <c r="G33" s="19">
        <f>$C33*'Total CH4 prod CO2 Inj'!E31+$D33*'Total CH4 prod CO2 Inj'!V31-'Inj sep cost'!E31-'Inj sep cost'!V31</f>
        <v>1039918.8572645464</v>
      </c>
      <c r="H33" s="19">
        <f>$C33*'Total CH4 prod CO2 Inj'!F31+$D33*'Total CH4 prod CO2 Inj'!W31-'Inj sep cost'!F31-'Inj sep cost'!W31</f>
        <v>1039918.8572645464</v>
      </c>
      <c r="I33" s="19">
        <f>$C33*'Total CH4 prod CO2 Inj'!G31+$D33*'Total CH4 prod CO2 Inj'!X31-'Inj sep cost'!G31-'Inj sep cost'!X31</f>
        <v>1039918.8572645464</v>
      </c>
      <c r="J33" s="19">
        <f>$C33*'Total CH4 prod CO2 Inj'!H31+$D33*'Total CH4 prod CO2 Inj'!Y31-'Inj sep cost'!H31-'Inj sep cost'!Y31</f>
        <v>1039918.8572645464</v>
      </c>
      <c r="K33" s="19">
        <f>$C33*'Total CH4 prod CO2 Inj'!I31+$D33*'Total CH4 prod CO2 Inj'!Z31-'Inj sep cost'!I31-'Inj sep cost'!Z31</f>
        <v>1039918.8572645464</v>
      </c>
      <c r="L33" s="19">
        <f>$C33*'Total CH4 prod CO2 Inj'!J31+$D33*'Total CH4 prod CO2 Inj'!AA31-'Inj sep cost'!J31-'Inj sep cost'!AA31</f>
        <v>1039918.8572645464</v>
      </c>
      <c r="M33" s="19">
        <f>$C33*'Total CH4 prod CO2 Inj'!K31+$D33*'Total CH4 prod CO2 Inj'!AB31-'Inj sep cost'!K31-'Inj sep cost'!AB31</f>
        <v>1039918.8572645464</v>
      </c>
      <c r="N33" s="19">
        <f>$C33*'Total CH4 prod CO2 Inj'!L31+$D33*'Total CH4 prod CO2 Inj'!AC31-'Inj sep cost'!L31-'Inj sep cost'!AC31</f>
        <v>1039918.8572645464</v>
      </c>
      <c r="O33" s="19">
        <f>$C33*'Total CH4 prod CO2 Inj'!M31+$D33*'Total CH4 prod CO2 Inj'!AD31-'Inj sep cost'!M31-'Inj sep cost'!AD31</f>
        <v>1039918.8572645464</v>
      </c>
      <c r="P33" s="19">
        <f>$C33*'Total CH4 prod CO2 Inj'!N31+$D33*'Total CH4 prod CO2 Inj'!AE31-'Inj sep cost'!N31-'Inj sep cost'!AE31</f>
        <v>1039918.8572645464</v>
      </c>
      <c r="Q33" s="19">
        <f>$C33*'Total CH4 prod CO2 Inj'!O31+$D33*'Total CH4 prod CO2 Inj'!AF31-'Inj sep cost'!O31-'Inj sep cost'!AF31</f>
        <v>1039918.8572645464</v>
      </c>
      <c r="R33" s="19">
        <f>$C33*'Total CH4 prod CO2 Inj'!P31+$D33*'Total CH4 prod CO2 Inj'!AG31-'Inj sep cost'!P31-'Inj sep cost'!AG31</f>
        <v>1039918.8572645464</v>
      </c>
      <c r="S33" s="19">
        <f>$C33*'Total CH4 prod CO2 Inj'!Q31+$D33*'Total CH4 prod CO2 Inj'!AH31-'Inj sep cost'!Q31-'Inj sep cost'!AH31</f>
        <v>1039918.8572645464</v>
      </c>
    </row>
    <row r="34" spans="2:19" x14ac:dyDescent="0.45">
      <c r="B34">
        <v>28</v>
      </c>
      <c r="C34" s="17">
        <f t="shared" si="0"/>
        <v>4.7923721750184614</v>
      </c>
      <c r="D34" s="17">
        <f t="shared" si="1"/>
        <v>25.559318266765104</v>
      </c>
      <c r="E34" s="19">
        <f>$C34*'Total CH4 prod CO2 Inj'!C32+$D34*'Total CH4 prod CO2 Inj'!T32-'Inj sep cost'!C32-'Inj sep cost'!T32</f>
        <v>1054451.2725527871</v>
      </c>
      <c r="F34" s="19">
        <f>$C34*'Total CH4 prod CO2 Inj'!D32+$D34*'Total CH4 prod CO2 Inj'!U32-'Inj sep cost'!D32-'Inj sep cost'!U32</f>
        <v>1054451.2725527871</v>
      </c>
      <c r="G34" s="19">
        <f>$C34*'Total CH4 prod CO2 Inj'!E32+$D34*'Total CH4 prod CO2 Inj'!V32-'Inj sep cost'!E32-'Inj sep cost'!V32</f>
        <v>1054451.2725527871</v>
      </c>
      <c r="H34" s="19">
        <f>$C34*'Total CH4 prod CO2 Inj'!F32+$D34*'Total CH4 prod CO2 Inj'!W32-'Inj sep cost'!F32-'Inj sep cost'!W32</f>
        <v>1054451.2725527871</v>
      </c>
      <c r="I34" s="19">
        <f>$C34*'Total CH4 prod CO2 Inj'!G32+$D34*'Total CH4 prod CO2 Inj'!X32-'Inj sep cost'!G32-'Inj sep cost'!X32</f>
        <v>1054451.2725527871</v>
      </c>
      <c r="J34" s="19">
        <f>$C34*'Total CH4 prod CO2 Inj'!H32+$D34*'Total CH4 prod CO2 Inj'!Y32-'Inj sep cost'!H32-'Inj sep cost'!Y32</f>
        <v>1054451.2725527871</v>
      </c>
      <c r="K34" s="19">
        <f>$C34*'Total CH4 prod CO2 Inj'!I32+$D34*'Total CH4 prod CO2 Inj'!Z32-'Inj sep cost'!I32-'Inj sep cost'!Z32</f>
        <v>1054451.2725527871</v>
      </c>
      <c r="L34" s="19">
        <f>$C34*'Total CH4 prod CO2 Inj'!J32+$D34*'Total CH4 prod CO2 Inj'!AA32-'Inj sep cost'!J32-'Inj sep cost'!AA32</f>
        <v>1054451.2725527871</v>
      </c>
      <c r="M34" s="19">
        <f>$C34*'Total CH4 prod CO2 Inj'!K32+$D34*'Total CH4 prod CO2 Inj'!AB32-'Inj sep cost'!K32-'Inj sep cost'!AB32</f>
        <v>1054451.2725527871</v>
      </c>
      <c r="N34" s="19">
        <f>$C34*'Total CH4 prod CO2 Inj'!L32+$D34*'Total CH4 prod CO2 Inj'!AC32-'Inj sep cost'!L32-'Inj sep cost'!AC32</f>
        <v>1054451.2725527871</v>
      </c>
      <c r="O34" s="19">
        <f>$C34*'Total CH4 prod CO2 Inj'!M32+$D34*'Total CH4 prod CO2 Inj'!AD32-'Inj sep cost'!M32-'Inj sep cost'!AD32</f>
        <v>1054451.2725527871</v>
      </c>
      <c r="P34" s="19">
        <f>$C34*'Total CH4 prod CO2 Inj'!N32+$D34*'Total CH4 prod CO2 Inj'!AE32-'Inj sep cost'!N32-'Inj sep cost'!AE32</f>
        <v>1054451.2725527871</v>
      </c>
      <c r="Q34" s="19">
        <f>$C34*'Total CH4 prod CO2 Inj'!O32+$D34*'Total CH4 prod CO2 Inj'!AF32-'Inj sep cost'!O32-'Inj sep cost'!AF32</f>
        <v>1054451.2725527871</v>
      </c>
      <c r="R34" s="19">
        <f>$C34*'Total CH4 prod CO2 Inj'!P32+$D34*'Total CH4 prod CO2 Inj'!AG32-'Inj sep cost'!P32-'Inj sep cost'!AG32</f>
        <v>1054451.2725527871</v>
      </c>
      <c r="S34" s="19">
        <f>$C34*'Total CH4 prod CO2 Inj'!Q32+$D34*'Total CH4 prod CO2 Inj'!AH32-'Inj sep cost'!Q32-'Inj sep cost'!AH32</f>
        <v>1054451.2725527871</v>
      </c>
    </row>
    <row r="35" spans="2:19" x14ac:dyDescent="0.45">
      <c r="B35">
        <v>29</v>
      </c>
      <c r="C35" s="17">
        <f t="shared" si="0"/>
        <v>4.8762386880812851</v>
      </c>
      <c r="D35" s="17">
        <f t="shared" si="1"/>
        <v>26.006606336433496</v>
      </c>
      <c r="E35" s="19">
        <f>$C35*'Total CH4 prod CO2 Inj'!C33+$D35*'Total CH4 prod CO2 Inj'!T33-'Inj sep cost'!C33-'Inj sep cost'!T33</f>
        <v>1036356.7608552917</v>
      </c>
      <c r="F35" s="19">
        <f>$C35*'Total CH4 prod CO2 Inj'!D33+$D35*'Total CH4 prod CO2 Inj'!U33-'Inj sep cost'!D33-'Inj sep cost'!U33</f>
        <v>1036356.7608552917</v>
      </c>
      <c r="G35" s="19">
        <f>$C35*'Total CH4 prod CO2 Inj'!E33+$D35*'Total CH4 prod CO2 Inj'!V33-'Inj sep cost'!E33-'Inj sep cost'!V33</f>
        <v>1036356.7608552917</v>
      </c>
      <c r="H35" s="19">
        <f>$C35*'Total CH4 prod CO2 Inj'!F33+$D35*'Total CH4 prod CO2 Inj'!W33-'Inj sep cost'!F33-'Inj sep cost'!W33</f>
        <v>1036356.7608552917</v>
      </c>
      <c r="I35" s="19">
        <f>$C35*'Total CH4 prod CO2 Inj'!G33+$D35*'Total CH4 prod CO2 Inj'!X33-'Inj sep cost'!G33-'Inj sep cost'!X33</f>
        <v>1036356.7608552917</v>
      </c>
      <c r="J35" s="19">
        <f>$C35*'Total CH4 prod CO2 Inj'!H33+$D35*'Total CH4 prod CO2 Inj'!Y33-'Inj sep cost'!H33-'Inj sep cost'!Y33</f>
        <v>1036356.7608552917</v>
      </c>
      <c r="K35" s="19">
        <f>$C35*'Total CH4 prod CO2 Inj'!I33+$D35*'Total CH4 prod CO2 Inj'!Z33-'Inj sep cost'!I33-'Inj sep cost'!Z33</f>
        <v>1036356.7608552917</v>
      </c>
      <c r="L35" s="19">
        <f>$C35*'Total CH4 prod CO2 Inj'!J33+$D35*'Total CH4 prod CO2 Inj'!AA33-'Inj sep cost'!J33-'Inj sep cost'!AA33</f>
        <v>1036356.7608552917</v>
      </c>
      <c r="M35" s="19">
        <f>$C35*'Total CH4 prod CO2 Inj'!K33+$D35*'Total CH4 prod CO2 Inj'!AB33-'Inj sep cost'!K33-'Inj sep cost'!AB33</f>
        <v>1036356.7608552917</v>
      </c>
      <c r="N35" s="19">
        <f>$C35*'Total CH4 prod CO2 Inj'!L33+$D35*'Total CH4 prod CO2 Inj'!AC33-'Inj sep cost'!L33-'Inj sep cost'!AC33</f>
        <v>1036356.7608552917</v>
      </c>
      <c r="O35" s="19">
        <f>$C35*'Total CH4 prod CO2 Inj'!M33+$D35*'Total CH4 prod CO2 Inj'!AD33-'Inj sep cost'!M33-'Inj sep cost'!AD33</f>
        <v>1036356.7608552917</v>
      </c>
      <c r="P35" s="19">
        <f>$C35*'Total CH4 prod CO2 Inj'!N33+$D35*'Total CH4 prod CO2 Inj'!AE33-'Inj sep cost'!N33-'Inj sep cost'!AE33</f>
        <v>1036356.7608552917</v>
      </c>
      <c r="Q35" s="19">
        <f>$C35*'Total CH4 prod CO2 Inj'!O33+$D35*'Total CH4 prod CO2 Inj'!AF33-'Inj sep cost'!O33-'Inj sep cost'!AF33</f>
        <v>1036356.7608552917</v>
      </c>
      <c r="R35" s="19">
        <f>$C35*'Total CH4 prod CO2 Inj'!P33+$D35*'Total CH4 prod CO2 Inj'!AG33-'Inj sep cost'!P33-'Inj sep cost'!AG33</f>
        <v>1036356.7608552917</v>
      </c>
      <c r="S35" s="19">
        <f>$C35*'Total CH4 prod CO2 Inj'!Q33+$D35*'Total CH4 prod CO2 Inj'!AH33-'Inj sep cost'!Q33-'Inj sep cost'!AH33</f>
        <v>1036356.7608552917</v>
      </c>
    </row>
    <row r="36" spans="2:19" x14ac:dyDescent="0.45">
      <c r="B36">
        <v>30</v>
      </c>
      <c r="C36" s="17">
        <f t="shared" si="0"/>
        <v>4.961572865122708</v>
      </c>
      <c r="D36" s="17">
        <f t="shared" si="1"/>
        <v>26.461721947321085</v>
      </c>
      <c r="E36" s="19">
        <f>$C36*'Total CH4 prod CO2 Inj'!C34+$D36*'Total CH4 prod CO2 Inj'!T34-'Inj sep cost'!C34-'Inj sep cost'!T34</f>
        <v>1020372.2675768106</v>
      </c>
      <c r="F36" s="19">
        <f>$C36*'Total CH4 prod CO2 Inj'!D34+$D36*'Total CH4 prod CO2 Inj'!U34-'Inj sep cost'!D34-'Inj sep cost'!U34</f>
        <v>1020372.2675768106</v>
      </c>
      <c r="G36" s="19">
        <f>$C36*'Total CH4 prod CO2 Inj'!E34+$D36*'Total CH4 prod CO2 Inj'!V34-'Inj sep cost'!E34-'Inj sep cost'!V34</f>
        <v>1020372.2675768106</v>
      </c>
      <c r="H36" s="19">
        <f>$C36*'Total CH4 prod CO2 Inj'!F34+$D36*'Total CH4 prod CO2 Inj'!W34-'Inj sep cost'!F34-'Inj sep cost'!W34</f>
        <v>1020372.2675768106</v>
      </c>
      <c r="I36" s="19">
        <f>$C36*'Total CH4 prod CO2 Inj'!G34+$D36*'Total CH4 prod CO2 Inj'!X34-'Inj sep cost'!G34-'Inj sep cost'!X34</f>
        <v>1020372.2675768106</v>
      </c>
      <c r="J36" s="19">
        <f>$C36*'Total CH4 prod CO2 Inj'!H34+$D36*'Total CH4 prod CO2 Inj'!Y34-'Inj sep cost'!H34-'Inj sep cost'!Y34</f>
        <v>1020372.2675768106</v>
      </c>
      <c r="K36" s="19">
        <f>$C36*'Total CH4 prod CO2 Inj'!I34+$D36*'Total CH4 prod CO2 Inj'!Z34-'Inj sep cost'!I34-'Inj sep cost'!Z34</f>
        <v>1020372.2675768106</v>
      </c>
      <c r="L36" s="19">
        <f>$C36*'Total CH4 prod CO2 Inj'!J34+$D36*'Total CH4 prod CO2 Inj'!AA34-'Inj sep cost'!J34-'Inj sep cost'!AA34</f>
        <v>1020372.2675768106</v>
      </c>
      <c r="M36" s="19">
        <f>$C36*'Total CH4 prod CO2 Inj'!K34+$D36*'Total CH4 prod CO2 Inj'!AB34-'Inj sep cost'!K34-'Inj sep cost'!AB34</f>
        <v>1020372.2675768106</v>
      </c>
      <c r="N36" s="19">
        <f>$C36*'Total CH4 prod CO2 Inj'!L34+$D36*'Total CH4 prod CO2 Inj'!AC34-'Inj sep cost'!L34-'Inj sep cost'!AC34</f>
        <v>1020372.2675768106</v>
      </c>
      <c r="O36" s="19">
        <f>$C36*'Total CH4 prod CO2 Inj'!M34+$D36*'Total CH4 prod CO2 Inj'!AD34-'Inj sep cost'!M34-'Inj sep cost'!AD34</f>
        <v>1020372.2675768106</v>
      </c>
      <c r="P36" s="19">
        <f>$C36*'Total CH4 prod CO2 Inj'!N34+$D36*'Total CH4 prod CO2 Inj'!AE34-'Inj sep cost'!N34-'Inj sep cost'!AE34</f>
        <v>1020372.2675768106</v>
      </c>
      <c r="Q36" s="19">
        <f>$C36*'Total CH4 prod CO2 Inj'!O34+$D36*'Total CH4 prod CO2 Inj'!AF34-'Inj sep cost'!O34-'Inj sep cost'!AF34</f>
        <v>1020372.2675768106</v>
      </c>
      <c r="R36" s="19">
        <f>$C36*'Total CH4 prod CO2 Inj'!P34+$D36*'Total CH4 prod CO2 Inj'!AG34-'Inj sep cost'!P34-'Inj sep cost'!AG34</f>
        <v>1020372.2675768106</v>
      </c>
      <c r="S36" s="19">
        <f>$C36*'Total CH4 prod CO2 Inj'!Q34+$D36*'Total CH4 prod CO2 Inj'!AH34-'Inj sep cost'!Q34-'Inj sep cost'!AH34</f>
        <v>1020372.2675768106</v>
      </c>
    </row>
    <row r="37" spans="2:19" x14ac:dyDescent="0.45">
      <c r="B37">
        <v>31</v>
      </c>
      <c r="C37" s="17">
        <f t="shared" si="0"/>
        <v>5.0484003902623558</v>
      </c>
      <c r="D37" s="17">
        <f t="shared" si="1"/>
        <v>26.924802081399207</v>
      </c>
      <c r="E37" s="19">
        <f>$C37*'Total CH4 prod CO2 Inj'!C35+$D37*'Total CH4 prod CO2 Inj'!T35-'Inj sep cost'!C35-'Inj sep cost'!T35</f>
        <v>1006232.0205859219</v>
      </c>
      <c r="F37" s="19">
        <f>$C37*'Total CH4 prod CO2 Inj'!D35+$D37*'Total CH4 prod CO2 Inj'!U35-'Inj sep cost'!D35-'Inj sep cost'!U35</f>
        <v>1006232.0205859219</v>
      </c>
      <c r="G37" s="19">
        <f>$C37*'Total CH4 prod CO2 Inj'!E35+$D37*'Total CH4 prod CO2 Inj'!V35-'Inj sep cost'!E35-'Inj sep cost'!V35</f>
        <v>1006232.0205859219</v>
      </c>
      <c r="H37" s="19">
        <f>$C37*'Total CH4 prod CO2 Inj'!F35+$D37*'Total CH4 prod CO2 Inj'!W35-'Inj sep cost'!F35-'Inj sep cost'!W35</f>
        <v>1006232.0205859219</v>
      </c>
      <c r="I37" s="19">
        <f>$C37*'Total CH4 prod CO2 Inj'!G35+$D37*'Total CH4 prod CO2 Inj'!X35-'Inj sep cost'!G35-'Inj sep cost'!X35</f>
        <v>1006232.0205859219</v>
      </c>
      <c r="J37" s="19">
        <f>$C37*'Total CH4 prod CO2 Inj'!H35+$D37*'Total CH4 prod CO2 Inj'!Y35-'Inj sep cost'!H35-'Inj sep cost'!Y35</f>
        <v>1006232.0205859219</v>
      </c>
      <c r="K37" s="19">
        <f>$C37*'Total CH4 prod CO2 Inj'!I35+$D37*'Total CH4 prod CO2 Inj'!Z35-'Inj sep cost'!I35-'Inj sep cost'!Z35</f>
        <v>1006232.0205859219</v>
      </c>
      <c r="L37" s="19">
        <f>$C37*'Total CH4 prod CO2 Inj'!J35+$D37*'Total CH4 prod CO2 Inj'!AA35-'Inj sep cost'!J35-'Inj sep cost'!AA35</f>
        <v>1006232.0205859219</v>
      </c>
      <c r="M37" s="19">
        <f>$C37*'Total CH4 prod CO2 Inj'!K35+$D37*'Total CH4 prod CO2 Inj'!AB35-'Inj sep cost'!K35-'Inj sep cost'!AB35</f>
        <v>1006232.0205859219</v>
      </c>
      <c r="N37" s="19">
        <f>$C37*'Total CH4 prod CO2 Inj'!L35+$D37*'Total CH4 prod CO2 Inj'!AC35-'Inj sep cost'!L35-'Inj sep cost'!AC35</f>
        <v>1006232.0205859219</v>
      </c>
      <c r="O37" s="19">
        <f>$C37*'Total CH4 prod CO2 Inj'!M35+$D37*'Total CH4 prod CO2 Inj'!AD35-'Inj sep cost'!M35-'Inj sep cost'!AD35</f>
        <v>1006232.0205859219</v>
      </c>
      <c r="P37" s="19">
        <f>$C37*'Total CH4 prod CO2 Inj'!N35+$D37*'Total CH4 prod CO2 Inj'!AE35-'Inj sep cost'!N35-'Inj sep cost'!AE35</f>
        <v>1006232.0205859219</v>
      </c>
      <c r="Q37" s="19">
        <f>$C37*'Total CH4 prod CO2 Inj'!O35+$D37*'Total CH4 prod CO2 Inj'!AF35-'Inj sep cost'!O35-'Inj sep cost'!AF35</f>
        <v>1006232.0205859219</v>
      </c>
      <c r="R37" s="19">
        <f>$C37*'Total CH4 prod CO2 Inj'!P35+$D37*'Total CH4 prod CO2 Inj'!AG35-'Inj sep cost'!P35-'Inj sep cost'!AG35</f>
        <v>1006232.0205859219</v>
      </c>
      <c r="S37" s="19">
        <f>$C37*'Total CH4 prod CO2 Inj'!Q35+$D37*'Total CH4 prod CO2 Inj'!AH35-'Inj sep cost'!Q35-'Inj sep cost'!AH35</f>
        <v>1006232.0205859219</v>
      </c>
    </row>
    <row r="38" spans="2:19" x14ac:dyDescent="0.45">
      <c r="B38">
        <v>32</v>
      </c>
      <c r="C38" s="17">
        <f t="shared" si="0"/>
        <v>5.1367473970919475</v>
      </c>
      <c r="D38" s="17">
        <f t="shared" si="1"/>
        <v>27.395986117823696</v>
      </c>
      <c r="E38" s="19">
        <f>$C38*'Total CH4 prod CO2 Inj'!C36+$D38*'Total CH4 prod CO2 Inj'!T36-'Inj sep cost'!C36-'Inj sep cost'!T36</f>
        <v>993580.50202990707</v>
      </c>
      <c r="F38" s="19">
        <f>$C38*'Total CH4 prod CO2 Inj'!D36+$D38*'Total CH4 prod CO2 Inj'!U36-'Inj sep cost'!D36-'Inj sep cost'!U36</f>
        <v>993580.50202990707</v>
      </c>
      <c r="G38" s="19">
        <f>$C38*'Total CH4 prod CO2 Inj'!E36+$D38*'Total CH4 prod CO2 Inj'!V36-'Inj sep cost'!E36-'Inj sep cost'!V36</f>
        <v>993580.50202990707</v>
      </c>
      <c r="H38" s="19">
        <f>$C38*'Total CH4 prod CO2 Inj'!F36+$D38*'Total CH4 prod CO2 Inj'!W36-'Inj sep cost'!F36-'Inj sep cost'!W36</f>
        <v>993580.50202990707</v>
      </c>
      <c r="I38" s="19">
        <f>$C38*'Total CH4 prod CO2 Inj'!G36+$D38*'Total CH4 prod CO2 Inj'!X36-'Inj sep cost'!G36-'Inj sep cost'!X36</f>
        <v>993580.50202990707</v>
      </c>
      <c r="J38" s="19">
        <f>$C38*'Total CH4 prod CO2 Inj'!H36+$D38*'Total CH4 prod CO2 Inj'!Y36-'Inj sep cost'!H36-'Inj sep cost'!Y36</f>
        <v>993580.50202990707</v>
      </c>
      <c r="K38" s="19">
        <f>$C38*'Total CH4 prod CO2 Inj'!I36+$D38*'Total CH4 prod CO2 Inj'!Z36-'Inj sep cost'!I36-'Inj sep cost'!Z36</f>
        <v>993580.50202990707</v>
      </c>
      <c r="L38" s="19">
        <f>$C38*'Total CH4 prod CO2 Inj'!J36+$D38*'Total CH4 prod CO2 Inj'!AA36-'Inj sep cost'!J36-'Inj sep cost'!AA36</f>
        <v>993580.50202990707</v>
      </c>
      <c r="M38" s="19">
        <f>$C38*'Total CH4 prod CO2 Inj'!K36+$D38*'Total CH4 prod CO2 Inj'!AB36-'Inj sep cost'!K36-'Inj sep cost'!AB36</f>
        <v>993580.50202990707</v>
      </c>
      <c r="N38" s="19">
        <f>$C38*'Total CH4 prod CO2 Inj'!L36+$D38*'Total CH4 prod CO2 Inj'!AC36-'Inj sep cost'!L36-'Inj sep cost'!AC36</f>
        <v>993580.50202990707</v>
      </c>
      <c r="O38" s="19">
        <f>$C38*'Total CH4 prod CO2 Inj'!M36+$D38*'Total CH4 prod CO2 Inj'!AD36-'Inj sep cost'!M36-'Inj sep cost'!AD36</f>
        <v>993580.50202990707</v>
      </c>
      <c r="P38" s="19">
        <f>$C38*'Total CH4 prod CO2 Inj'!N36+$D38*'Total CH4 prod CO2 Inj'!AE36-'Inj sep cost'!N36-'Inj sep cost'!AE36</f>
        <v>993580.50202990707</v>
      </c>
      <c r="Q38" s="19">
        <f>$C38*'Total CH4 prod CO2 Inj'!O36+$D38*'Total CH4 prod CO2 Inj'!AF36-'Inj sep cost'!O36-'Inj sep cost'!AF36</f>
        <v>993580.50202990707</v>
      </c>
      <c r="R38" s="19">
        <f>$C38*'Total CH4 prod CO2 Inj'!P36+$D38*'Total CH4 prod CO2 Inj'!AG36-'Inj sep cost'!P36-'Inj sep cost'!AG36</f>
        <v>993580.50202990707</v>
      </c>
      <c r="S38" s="19">
        <f>$C38*'Total CH4 prod CO2 Inj'!Q36+$D38*'Total CH4 prod CO2 Inj'!AH36-'Inj sep cost'!Q36-'Inj sep cost'!AH36</f>
        <v>993580.50202990707</v>
      </c>
    </row>
    <row r="39" spans="2:19" x14ac:dyDescent="0.45">
      <c r="B39">
        <v>33</v>
      </c>
      <c r="C39" s="17">
        <f t="shared" si="0"/>
        <v>5.226640476541057</v>
      </c>
      <c r="D39" s="17">
        <f t="shared" si="1"/>
        <v>27.875415874885611</v>
      </c>
      <c r="E39" s="19">
        <f>$C39*'Total CH4 prod CO2 Inj'!C37+$D39*'Total CH4 prod CO2 Inj'!T37-'Inj sep cost'!C37-'Inj sep cost'!T37</f>
        <v>1013299.2424679678</v>
      </c>
      <c r="F39" s="19">
        <f>$C39*'Total CH4 prod CO2 Inj'!D37+$D39*'Total CH4 prod CO2 Inj'!U37-'Inj sep cost'!D37-'Inj sep cost'!U37</f>
        <v>1013299.2424679678</v>
      </c>
      <c r="G39" s="19">
        <f>$C39*'Total CH4 prod CO2 Inj'!E37+$D39*'Total CH4 prod CO2 Inj'!V37-'Inj sep cost'!E37-'Inj sep cost'!V37</f>
        <v>1013299.2424679678</v>
      </c>
      <c r="H39" s="19">
        <f>$C39*'Total CH4 prod CO2 Inj'!F37+$D39*'Total CH4 prod CO2 Inj'!W37-'Inj sep cost'!F37-'Inj sep cost'!W37</f>
        <v>1013299.2424679678</v>
      </c>
      <c r="I39" s="19">
        <f>$C39*'Total CH4 prod CO2 Inj'!G37+$D39*'Total CH4 prod CO2 Inj'!X37-'Inj sep cost'!G37-'Inj sep cost'!X37</f>
        <v>1013299.2424679678</v>
      </c>
      <c r="J39" s="19">
        <f>$C39*'Total CH4 prod CO2 Inj'!H37+$D39*'Total CH4 prod CO2 Inj'!Y37-'Inj sep cost'!H37-'Inj sep cost'!Y37</f>
        <v>1013299.2424679678</v>
      </c>
      <c r="K39" s="19">
        <f>$C39*'Total CH4 prod CO2 Inj'!I37+$D39*'Total CH4 prod CO2 Inj'!Z37-'Inj sep cost'!I37-'Inj sep cost'!Z37</f>
        <v>1013299.2424679678</v>
      </c>
      <c r="L39" s="19">
        <f>$C39*'Total CH4 prod CO2 Inj'!J37+$D39*'Total CH4 prod CO2 Inj'!AA37-'Inj sep cost'!J37-'Inj sep cost'!AA37</f>
        <v>1013299.2424679678</v>
      </c>
      <c r="M39" s="19">
        <f>$C39*'Total CH4 prod CO2 Inj'!K37+$D39*'Total CH4 prod CO2 Inj'!AB37-'Inj sep cost'!K37-'Inj sep cost'!AB37</f>
        <v>1013299.2424679678</v>
      </c>
      <c r="N39" s="19">
        <f>$C39*'Total CH4 prod CO2 Inj'!L37+$D39*'Total CH4 prod CO2 Inj'!AC37-'Inj sep cost'!L37-'Inj sep cost'!AC37</f>
        <v>1013299.2424679678</v>
      </c>
      <c r="O39" s="19">
        <f>$C39*'Total CH4 prod CO2 Inj'!M37+$D39*'Total CH4 prod CO2 Inj'!AD37-'Inj sep cost'!M37-'Inj sep cost'!AD37</f>
        <v>1013299.2424679678</v>
      </c>
      <c r="P39" s="19">
        <f>$C39*'Total CH4 prod CO2 Inj'!N37+$D39*'Total CH4 prod CO2 Inj'!AE37-'Inj sep cost'!N37-'Inj sep cost'!AE37</f>
        <v>1013299.2424679678</v>
      </c>
      <c r="Q39" s="19">
        <f>$C39*'Total CH4 prod CO2 Inj'!O37+$D39*'Total CH4 prod CO2 Inj'!AF37-'Inj sep cost'!O37-'Inj sep cost'!AF37</f>
        <v>1013299.2424679678</v>
      </c>
      <c r="R39" s="19">
        <f>$C39*'Total CH4 prod CO2 Inj'!P37+$D39*'Total CH4 prod CO2 Inj'!AG37-'Inj sep cost'!P37-'Inj sep cost'!AG37</f>
        <v>1013299.2424679678</v>
      </c>
      <c r="S39" s="19">
        <f>$C39*'Total CH4 prod CO2 Inj'!Q37+$D39*'Total CH4 prod CO2 Inj'!AH37-'Inj sep cost'!Q37-'Inj sep cost'!AH37</f>
        <v>1013299.2424679678</v>
      </c>
    </row>
    <row r="40" spans="2:19" x14ac:dyDescent="0.45">
      <c r="B40">
        <v>34</v>
      </c>
      <c r="C40" s="17">
        <f t="shared" ref="C40:C71" si="2">C39*(1+$C$2)</f>
        <v>5.3181066848805258</v>
      </c>
      <c r="D40" s="17">
        <f t="shared" ref="D40:D71" si="3">D39*(1+$C$3)</f>
        <v>28.363235652696112</v>
      </c>
      <c r="E40" s="19">
        <f>$C40*'Total CH4 prod CO2 Inj'!C38+$D40*'Total CH4 prod CO2 Inj'!T38-'Inj sep cost'!C38-'Inj sep cost'!T38</f>
        <v>1002574.7903403617</v>
      </c>
      <c r="F40" s="19">
        <f>$C40*'Total CH4 prod CO2 Inj'!D38+$D40*'Total CH4 prod CO2 Inj'!U38-'Inj sep cost'!D38-'Inj sep cost'!U38</f>
        <v>1002574.7903403617</v>
      </c>
      <c r="G40" s="19">
        <f>$C40*'Total CH4 prod CO2 Inj'!E38+$D40*'Total CH4 prod CO2 Inj'!V38-'Inj sep cost'!E38-'Inj sep cost'!V38</f>
        <v>1002574.7903403617</v>
      </c>
      <c r="H40" s="19">
        <f>$C40*'Total CH4 prod CO2 Inj'!F38+$D40*'Total CH4 prod CO2 Inj'!W38-'Inj sep cost'!F38-'Inj sep cost'!W38</f>
        <v>1002574.7903403617</v>
      </c>
      <c r="I40" s="19">
        <f>$C40*'Total CH4 prod CO2 Inj'!G38+$D40*'Total CH4 prod CO2 Inj'!X38-'Inj sep cost'!G38-'Inj sep cost'!X38</f>
        <v>1002574.7903403617</v>
      </c>
      <c r="J40" s="19">
        <f>$C40*'Total CH4 prod CO2 Inj'!H38+$D40*'Total CH4 prod CO2 Inj'!Y38-'Inj sep cost'!H38-'Inj sep cost'!Y38</f>
        <v>1002574.7903403617</v>
      </c>
      <c r="K40" s="19">
        <f>$C40*'Total CH4 prod CO2 Inj'!I38+$D40*'Total CH4 prod CO2 Inj'!Z38-'Inj sep cost'!I38-'Inj sep cost'!Z38</f>
        <v>1002574.7903403617</v>
      </c>
      <c r="L40" s="19">
        <f>$C40*'Total CH4 prod CO2 Inj'!J38+$D40*'Total CH4 prod CO2 Inj'!AA38-'Inj sep cost'!J38-'Inj sep cost'!AA38</f>
        <v>1002574.7903403617</v>
      </c>
      <c r="M40" s="19">
        <f>$C40*'Total CH4 prod CO2 Inj'!K38+$D40*'Total CH4 prod CO2 Inj'!AB38-'Inj sep cost'!K38-'Inj sep cost'!AB38</f>
        <v>1002574.7903403617</v>
      </c>
      <c r="N40" s="19">
        <f>$C40*'Total CH4 prod CO2 Inj'!L38+$D40*'Total CH4 prod CO2 Inj'!AC38-'Inj sep cost'!L38-'Inj sep cost'!AC38</f>
        <v>1002574.7903403617</v>
      </c>
      <c r="O40" s="19">
        <f>$C40*'Total CH4 prod CO2 Inj'!M38+$D40*'Total CH4 prod CO2 Inj'!AD38-'Inj sep cost'!M38-'Inj sep cost'!AD38</f>
        <v>1002574.7903403617</v>
      </c>
      <c r="P40" s="19">
        <f>$C40*'Total CH4 prod CO2 Inj'!N38+$D40*'Total CH4 prod CO2 Inj'!AE38-'Inj sep cost'!N38-'Inj sep cost'!AE38</f>
        <v>1002574.7903403617</v>
      </c>
      <c r="Q40" s="19">
        <f>$C40*'Total CH4 prod CO2 Inj'!O38+$D40*'Total CH4 prod CO2 Inj'!AF38-'Inj sep cost'!O38-'Inj sep cost'!AF38</f>
        <v>1002574.7903403617</v>
      </c>
      <c r="R40" s="19">
        <f>$C40*'Total CH4 prod CO2 Inj'!P38+$D40*'Total CH4 prod CO2 Inj'!AG38-'Inj sep cost'!P38-'Inj sep cost'!AG38</f>
        <v>1002574.7903403617</v>
      </c>
      <c r="S40" s="19">
        <f>$C40*'Total CH4 prod CO2 Inj'!Q38+$D40*'Total CH4 prod CO2 Inj'!AH38-'Inj sep cost'!Q38-'Inj sep cost'!AH38</f>
        <v>1002574.7903403617</v>
      </c>
    </row>
    <row r="41" spans="2:19" x14ac:dyDescent="0.45">
      <c r="B41">
        <v>35</v>
      </c>
      <c r="C41" s="17">
        <f t="shared" si="2"/>
        <v>5.4111735518659358</v>
      </c>
      <c r="D41" s="17">
        <f t="shared" si="3"/>
        <v>28.859592276618297</v>
      </c>
      <c r="E41" s="19">
        <f>$C41*'Total CH4 prod CO2 Inj'!C39+$D41*'Total CH4 prod CO2 Inj'!T39-'Inj sep cost'!C39-'Inj sep cost'!T39</f>
        <v>992939.52442029549</v>
      </c>
      <c r="F41" s="19">
        <f>$C41*'Total CH4 prod CO2 Inj'!D39+$D41*'Total CH4 prod CO2 Inj'!U39-'Inj sep cost'!D39-'Inj sep cost'!U39</f>
        <v>992939.52442029549</v>
      </c>
      <c r="G41" s="19">
        <f>$C41*'Total CH4 prod CO2 Inj'!E39+$D41*'Total CH4 prod CO2 Inj'!V39-'Inj sep cost'!E39-'Inj sep cost'!V39</f>
        <v>992939.52442029549</v>
      </c>
      <c r="H41" s="19">
        <f>$C41*'Total CH4 prod CO2 Inj'!F39+$D41*'Total CH4 prod CO2 Inj'!W39-'Inj sep cost'!F39-'Inj sep cost'!W39</f>
        <v>992939.52442029549</v>
      </c>
      <c r="I41" s="19">
        <f>$C41*'Total CH4 prod CO2 Inj'!G39+$D41*'Total CH4 prod CO2 Inj'!X39-'Inj sep cost'!G39-'Inj sep cost'!X39</f>
        <v>992939.52442029549</v>
      </c>
      <c r="J41" s="19">
        <f>$C41*'Total CH4 prod CO2 Inj'!H39+$D41*'Total CH4 prod CO2 Inj'!Y39-'Inj sep cost'!H39-'Inj sep cost'!Y39</f>
        <v>992939.52442029549</v>
      </c>
      <c r="K41" s="19">
        <f>$C41*'Total CH4 prod CO2 Inj'!I39+$D41*'Total CH4 prod CO2 Inj'!Z39-'Inj sep cost'!I39-'Inj sep cost'!Z39</f>
        <v>992939.52442029549</v>
      </c>
      <c r="L41" s="19">
        <f>$C41*'Total CH4 prod CO2 Inj'!J39+$D41*'Total CH4 prod CO2 Inj'!AA39-'Inj sep cost'!J39-'Inj sep cost'!AA39</f>
        <v>992939.52442029549</v>
      </c>
      <c r="M41" s="19">
        <f>$C41*'Total CH4 prod CO2 Inj'!K39+$D41*'Total CH4 prod CO2 Inj'!AB39-'Inj sep cost'!K39-'Inj sep cost'!AB39</f>
        <v>992939.52442029549</v>
      </c>
      <c r="N41" s="19">
        <f>$C41*'Total CH4 prod CO2 Inj'!L39+$D41*'Total CH4 prod CO2 Inj'!AC39-'Inj sep cost'!L39-'Inj sep cost'!AC39</f>
        <v>992939.52442029549</v>
      </c>
      <c r="O41" s="19">
        <f>$C41*'Total CH4 prod CO2 Inj'!M39+$D41*'Total CH4 prod CO2 Inj'!AD39-'Inj sep cost'!M39-'Inj sep cost'!AD39</f>
        <v>992939.52442029549</v>
      </c>
      <c r="P41" s="19">
        <f>$C41*'Total CH4 prod CO2 Inj'!N39+$D41*'Total CH4 prod CO2 Inj'!AE39-'Inj sep cost'!N39-'Inj sep cost'!AE39</f>
        <v>992939.52442029549</v>
      </c>
      <c r="Q41" s="19">
        <f>$C41*'Total CH4 prod CO2 Inj'!O39+$D41*'Total CH4 prod CO2 Inj'!AF39-'Inj sep cost'!O39-'Inj sep cost'!AF39</f>
        <v>992939.52442029549</v>
      </c>
      <c r="R41" s="19">
        <f>$C41*'Total CH4 prod CO2 Inj'!P39+$D41*'Total CH4 prod CO2 Inj'!AG39-'Inj sep cost'!P39-'Inj sep cost'!AG39</f>
        <v>992939.52442029549</v>
      </c>
      <c r="S41" s="19">
        <f>$C41*'Total CH4 prod CO2 Inj'!Q39+$D41*'Total CH4 prod CO2 Inj'!AH39-'Inj sep cost'!Q39-'Inj sep cost'!AH39</f>
        <v>992939.52442029549</v>
      </c>
    </row>
    <row r="42" spans="2:19" x14ac:dyDescent="0.45">
      <c r="B42">
        <v>36</v>
      </c>
      <c r="C42" s="17">
        <f t="shared" si="2"/>
        <v>5.50586908902359</v>
      </c>
      <c r="D42" s="17">
        <f t="shared" si="3"/>
        <v>29.364635141459118</v>
      </c>
      <c r="E42" s="19">
        <f>$C42*'Total CH4 prod CO2 Inj'!C40+$D42*'Total CH4 prod CO2 Inj'!T40-'Inj sep cost'!C40-'Inj sep cost'!T40</f>
        <v>984234.66422294592</v>
      </c>
      <c r="F42" s="19">
        <f>$C42*'Total CH4 prod CO2 Inj'!D40+$D42*'Total CH4 prod CO2 Inj'!U40-'Inj sep cost'!D40-'Inj sep cost'!U40</f>
        <v>984234.66422294592</v>
      </c>
      <c r="G42" s="19">
        <f>$C42*'Total CH4 prod CO2 Inj'!E40+$D42*'Total CH4 prod CO2 Inj'!V40-'Inj sep cost'!E40-'Inj sep cost'!V40</f>
        <v>984234.66422294592</v>
      </c>
      <c r="H42" s="19">
        <f>$C42*'Total CH4 prod CO2 Inj'!F40+$D42*'Total CH4 prod CO2 Inj'!W40-'Inj sep cost'!F40-'Inj sep cost'!W40</f>
        <v>984234.66422294592</v>
      </c>
      <c r="I42" s="19">
        <f>$C42*'Total CH4 prod CO2 Inj'!G40+$D42*'Total CH4 prod CO2 Inj'!X40-'Inj sep cost'!G40-'Inj sep cost'!X40</f>
        <v>984234.66422294592</v>
      </c>
      <c r="J42" s="19">
        <f>$C42*'Total CH4 prod CO2 Inj'!H40+$D42*'Total CH4 prod CO2 Inj'!Y40-'Inj sep cost'!H40-'Inj sep cost'!Y40</f>
        <v>984234.66422294592</v>
      </c>
      <c r="K42" s="19">
        <f>$C42*'Total CH4 prod CO2 Inj'!I40+$D42*'Total CH4 prod CO2 Inj'!Z40-'Inj sep cost'!I40-'Inj sep cost'!Z40</f>
        <v>984234.66422294592</v>
      </c>
      <c r="L42" s="19">
        <f>$C42*'Total CH4 prod CO2 Inj'!J40+$D42*'Total CH4 prod CO2 Inj'!AA40-'Inj sep cost'!J40-'Inj sep cost'!AA40</f>
        <v>984234.66422294592</v>
      </c>
      <c r="M42" s="19">
        <f>$C42*'Total CH4 prod CO2 Inj'!K40+$D42*'Total CH4 prod CO2 Inj'!AB40-'Inj sep cost'!K40-'Inj sep cost'!AB40</f>
        <v>984234.66422294592</v>
      </c>
      <c r="N42" s="19">
        <f>$C42*'Total CH4 prod CO2 Inj'!L40+$D42*'Total CH4 prod CO2 Inj'!AC40-'Inj sep cost'!L40-'Inj sep cost'!AC40</f>
        <v>984234.66422294592</v>
      </c>
      <c r="O42" s="19">
        <f>$C42*'Total CH4 prod CO2 Inj'!M40+$D42*'Total CH4 prod CO2 Inj'!AD40-'Inj sep cost'!M40-'Inj sep cost'!AD40</f>
        <v>984234.66422294592</v>
      </c>
      <c r="P42" s="19">
        <f>$C42*'Total CH4 prod CO2 Inj'!N40+$D42*'Total CH4 prod CO2 Inj'!AE40-'Inj sep cost'!N40-'Inj sep cost'!AE40</f>
        <v>984234.66422294592</v>
      </c>
      <c r="Q42" s="19">
        <f>$C42*'Total CH4 prod CO2 Inj'!O40+$D42*'Total CH4 prod CO2 Inj'!AF40-'Inj sep cost'!O40-'Inj sep cost'!AF40</f>
        <v>984234.66422294592</v>
      </c>
      <c r="R42" s="19">
        <f>$C42*'Total CH4 prod CO2 Inj'!P40+$D42*'Total CH4 prod CO2 Inj'!AG40-'Inj sep cost'!P40-'Inj sep cost'!AG40</f>
        <v>984234.66422294592</v>
      </c>
      <c r="S42" s="19">
        <f>$C42*'Total CH4 prod CO2 Inj'!Q40+$D42*'Total CH4 prod CO2 Inj'!AH40-'Inj sep cost'!Q40-'Inj sep cost'!AH40</f>
        <v>984234.66422294592</v>
      </c>
    </row>
    <row r="43" spans="2:19" x14ac:dyDescent="0.45">
      <c r="B43">
        <v>37</v>
      </c>
      <c r="C43" s="17">
        <f t="shared" si="2"/>
        <v>5.6022217980815032</v>
      </c>
      <c r="D43" s="17">
        <f t="shared" si="3"/>
        <v>29.878516256434654</v>
      </c>
      <c r="E43" s="19">
        <f>$C43*'Total CH4 prod CO2 Inj'!C41+$D43*'Total CH4 prod CO2 Inj'!T41-'Inj sep cost'!C41-'Inj sep cost'!T41</f>
        <v>976259.97719907702</v>
      </c>
      <c r="F43" s="19">
        <f>$C43*'Total CH4 prod CO2 Inj'!D41+$D43*'Total CH4 prod CO2 Inj'!U41-'Inj sep cost'!D41-'Inj sep cost'!U41</f>
        <v>976259.97719907702</v>
      </c>
      <c r="G43" s="19">
        <f>$C43*'Total CH4 prod CO2 Inj'!E41+$D43*'Total CH4 prod CO2 Inj'!V41-'Inj sep cost'!E41-'Inj sep cost'!V41</f>
        <v>976259.97719907702</v>
      </c>
      <c r="H43" s="19">
        <f>$C43*'Total CH4 prod CO2 Inj'!F41+$D43*'Total CH4 prod CO2 Inj'!W41-'Inj sep cost'!F41-'Inj sep cost'!W41</f>
        <v>976259.97719907702</v>
      </c>
      <c r="I43" s="19">
        <f>$C43*'Total CH4 prod CO2 Inj'!G41+$D43*'Total CH4 prod CO2 Inj'!X41-'Inj sep cost'!G41-'Inj sep cost'!X41</f>
        <v>976259.97719907702</v>
      </c>
      <c r="J43" s="19">
        <f>$C43*'Total CH4 prod CO2 Inj'!H41+$D43*'Total CH4 prod CO2 Inj'!Y41-'Inj sep cost'!H41-'Inj sep cost'!Y41</f>
        <v>976259.97719907702</v>
      </c>
      <c r="K43" s="19">
        <f>$C43*'Total CH4 prod CO2 Inj'!I41+$D43*'Total CH4 prod CO2 Inj'!Z41-'Inj sep cost'!I41-'Inj sep cost'!Z41</f>
        <v>976259.97719907702</v>
      </c>
      <c r="L43" s="19">
        <f>$C43*'Total CH4 prod CO2 Inj'!J41+$D43*'Total CH4 prod CO2 Inj'!AA41-'Inj sep cost'!J41-'Inj sep cost'!AA41</f>
        <v>976259.97719907702</v>
      </c>
      <c r="M43" s="19">
        <f>$C43*'Total CH4 prod CO2 Inj'!K41+$D43*'Total CH4 prod CO2 Inj'!AB41-'Inj sep cost'!K41-'Inj sep cost'!AB41</f>
        <v>976259.97719907702</v>
      </c>
      <c r="N43" s="19">
        <f>$C43*'Total CH4 prod CO2 Inj'!L41+$D43*'Total CH4 prod CO2 Inj'!AC41-'Inj sep cost'!L41-'Inj sep cost'!AC41</f>
        <v>976259.97719907702</v>
      </c>
      <c r="O43" s="19">
        <f>$C43*'Total CH4 prod CO2 Inj'!M41+$D43*'Total CH4 prod CO2 Inj'!AD41-'Inj sep cost'!M41-'Inj sep cost'!AD41</f>
        <v>976259.97719907702</v>
      </c>
      <c r="P43" s="19">
        <f>$C43*'Total CH4 prod CO2 Inj'!N41+$D43*'Total CH4 prod CO2 Inj'!AE41-'Inj sep cost'!N41-'Inj sep cost'!AE41</f>
        <v>976259.97719907702</v>
      </c>
      <c r="Q43" s="19">
        <f>$C43*'Total CH4 prod CO2 Inj'!O41+$D43*'Total CH4 prod CO2 Inj'!AF41-'Inj sep cost'!O41-'Inj sep cost'!AF41</f>
        <v>976259.97719907702</v>
      </c>
      <c r="R43" s="19">
        <f>$C43*'Total CH4 prod CO2 Inj'!P41+$D43*'Total CH4 prod CO2 Inj'!AG41-'Inj sep cost'!P41-'Inj sep cost'!AG41</f>
        <v>976259.97719907702</v>
      </c>
      <c r="S43" s="19">
        <f>$C43*'Total CH4 prod CO2 Inj'!Q41+$D43*'Total CH4 prod CO2 Inj'!AH41-'Inj sep cost'!Q41-'Inj sep cost'!AH41</f>
        <v>976259.97719907702</v>
      </c>
    </row>
    <row r="44" spans="2:19" x14ac:dyDescent="0.45">
      <c r="B44">
        <v>38</v>
      </c>
      <c r="C44" s="17">
        <f t="shared" si="2"/>
        <v>5.70026067954793</v>
      </c>
      <c r="D44" s="17">
        <f t="shared" si="3"/>
        <v>30.401390290922262</v>
      </c>
      <c r="E44" s="19">
        <f>$C44*'Total CH4 prod CO2 Inj'!C42+$D44*'Total CH4 prod CO2 Inj'!T42-'Inj sep cost'!C42-'Inj sep cost'!T42</f>
        <v>999061.88826164755</v>
      </c>
      <c r="F44" s="19">
        <f>$C44*'Total CH4 prod CO2 Inj'!D42+$D44*'Total CH4 prod CO2 Inj'!U42-'Inj sep cost'!D42-'Inj sep cost'!U42</f>
        <v>999061.88826164755</v>
      </c>
      <c r="G44" s="19">
        <f>$C44*'Total CH4 prod CO2 Inj'!E42+$D44*'Total CH4 prod CO2 Inj'!V42-'Inj sep cost'!E42-'Inj sep cost'!V42</f>
        <v>999061.88826164755</v>
      </c>
      <c r="H44" s="19">
        <f>$C44*'Total CH4 prod CO2 Inj'!F42+$D44*'Total CH4 prod CO2 Inj'!W42-'Inj sep cost'!F42-'Inj sep cost'!W42</f>
        <v>999061.88826164755</v>
      </c>
      <c r="I44" s="19">
        <f>$C44*'Total CH4 prod CO2 Inj'!G42+$D44*'Total CH4 prod CO2 Inj'!X42-'Inj sep cost'!G42-'Inj sep cost'!X42</f>
        <v>999061.88826164755</v>
      </c>
      <c r="J44" s="19">
        <f>$C44*'Total CH4 prod CO2 Inj'!H42+$D44*'Total CH4 prod CO2 Inj'!Y42-'Inj sep cost'!H42-'Inj sep cost'!Y42</f>
        <v>999061.88826164755</v>
      </c>
      <c r="K44" s="19">
        <f>$C44*'Total CH4 prod CO2 Inj'!I42+$D44*'Total CH4 prod CO2 Inj'!Z42-'Inj sep cost'!I42-'Inj sep cost'!Z42</f>
        <v>999061.88826164755</v>
      </c>
      <c r="L44" s="19">
        <f>$C44*'Total CH4 prod CO2 Inj'!J42+$D44*'Total CH4 prod CO2 Inj'!AA42-'Inj sep cost'!J42-'Inj sep cost'!AA42</f>
        <v>999061.88826164755</v>
      </c>
      <c r="M44" s="19">
        <f>$C44*'Total CH4 prod CO2 Inj'!K42+$D44*'Total CH4 prod CO2 Inj'!AB42-'Inj sep cost'!K42-'Inj sep cost'!AB42</f>
        <v>999061.88826164755</v>
      </c>
      <c r="N44" s="19">
        <f>$C44*'Total CH4 prod CO2 Inj'!L42+$D44*'Total CH4 prod CO2 Inj'!AC42-'Inj sep cost'!L42-'Inj sep cost'!AC42</f>
        <v>999061.88826164755</v>
      </c>
      <c r="O44" s="19">
        <f>$C44*'Total CH4 prod CO2 Inj'!M42+$D44*'Total CH4 prod CO2 Inj'!AD42-'Inj sep cost'!M42-'Inj sep cost'!AD42</f>
        <v>999061.88826164755</v>
      </c>
      <c r="P44" s="19">
        <f>$C44*'Total CH4 prod CO2 Inj'!N42+$D44*'Total CH4 prod CO2 Inj'!AE42-'Inj sep cost'!N42-'Inj sep cost'!AE42</f>
        <v>999061.88826164755</v>
      </c>
      <c r="Q44" s="19">
        <f>$C44*'Total CH4 prod CO2 Inj'!O42+$D44*'Total CH4 prod CO2 Inj'!AF42-'Inj sep cost'!O42-'Inj sep cost'!AF42</f>
        <v>999061.88826164755</v>
      </c>
      <c r="R44" s="19">
        <f>$C44*'Total CH4 prod CO2 Inj'!P42+$D44*'Total CH4 prod CO2 Inj'!AG42-'Inj sep cost'!P42-'Inj sep cost'!AG42</f>
        <v>999061.88826164755</v>
      </c>
      <c r="S44" s="19">
        <f>$C44*'Total CH4 prod CO2 Inj'!Q42+$D44*'Total CH4 prod CO2 Inj'!AH42-'Inj sep cost'!Q42-'Inj sep cost'!AH42</f>
        <v>999061.88826164755</v>
      </c>
    </row>
    <row r="45" spans="2:19" x14ac:dyDescent="0.45">
      <c r="B45">
        <v>39</v>
      </c>
      <c r="C45" s="17">
        <f t="shared" si="2"/>
        <v>5.8000152414400192</v>
      </c>
      <c r="D45" s="17">
        <f t="shared" si="3"/>
        <v>30.933414621013402</v>
      </c>
      <c r="E45" s="19">
        <f>$C45*'Total CH4 prod CO2 Inj'!C43+$D45*'Total CH4 prod CO2 Inj'!T43-'Inj sep cost'!C43-'Inj sep cost'!T43</f>
        <v>992011.40683493519</v>
      </c>
      <c r="F45" s="19">
        <f>$C45*'Total CH4 prod CO2 Inj'!D43+$D45*'Total CH4 prod CO2 Inj'!U43-'Inj sep cost'!D43-'Inj sep cost'!U43</f>
        <v>992011.40683493519</v>
      </c>
      <c r="G45" s="19">
        <f>$C45*'Total CH4 prod CO2 Inj'!E43+$D45*'Total CH4 prod CO2 Inj'!V43-'Inj sep cost'!E43-'Inj sep cost'!V43</f>
        <v>992011.40683493519</v>
      </c>
      <c r="H45" s="19">
        <f>$C45*'Total CH4 prod CO2 Inj'!F43+$D45*'Total CH4 prod CO2 Inj'!W43-'Inj sep cost'!F43-'Inj sep cost'!W43</f>
        <v>992011.40683493519</v>
      </c>
      <c r="I45" s="19">
        <f>$C45*'Total CH4 prod CO2 Inj'!G43+$D45*'Total CH4 prod CO2 Inj'!X43-'Inj sep cost'!G43-'Inj sep cost'!X43</f>
        <v>992011.40683493519</v>
      </c>
      <c r="J45" s="19">
        <f>$C45*'Total CH4 prod CO2 Inj'!H43+$D45*'Total CH4 prod CO2 Inj'!Y43-'Inj sep cost'!H43-'Inj sep cost'!Y43</f>
        <v>992011.40683493519</v>
      </c>
      <c r="K45" s="19">
        <f>$C45*'Total CH4 prod CO2 Inj'!I43+$D45*'Total CH4 prod CO2 Inj'!Z43-'Inj sep cost'!I43-'Inj sep cost'!Z43</f>
        <v>992011.40683493519</v>
      </c>
      <c r="L45" s="19">
        <f>$C45*'Total CH4 prod CO2 Inj'!J43+$D45*'Total CH4 prod CO2 Inj'!AA43-'Inj sep cost'!J43-'Inj sep cost'!AA43</f>
        <v>992011.40683493519</v>
      </c>
      <c r="M45" s="19">
        <f>$C45*'Total CH4 prod CO2 Inj'!K43+$D45*'Total CH4 prod CO2 Inj'!AB43-'Inj sep cost'!K43-'Inj sep cost'!AB43</f>
        <v>992011.40683493519</v>
      </c>
      <c r="N45" s="19">
        <f>$C45*'Total CH4 prod CO2 Inj'!L43+$D45*'Total CH4 prod CO2 Inj'!AC43-'Inj sep cost'!L43-'Inj sep cost'!AC43</f>
        <v>992011.40683493519</v>
      </c>
      <c r="O45" s="19">
        <f>$C45*'Total CH4 prod CO2 Inj'!M43+$D45*'Total CH4 prod CO2 Inj'!AD43-'Inj sep cost'!M43-'Inj sep cost'!AD43</f>
        <v>992011.40683493519</v>
      </c>
      <c r="P45" s="19">
        <f>$C45*'Total CH4 prod CO2 Inj'!N43+$D45*'Total CH4 prod CO2 Inj'!AE43-'Inj sep cost'!N43-'Inj sep cost'!AE43</f>
        <v>992011.40683493519</v>
      </c>
      <c r="Q45" s="19">
        <f>$C45*'Total CH4 prod CO2 Inj'!O43+$D45*'Total CH4 prod CO2 Inj'!AF43-'Inj sep cost'!O43-'Inj sep cost'!AF43</f>
        <v>992011.40683493519</v>
      </c>
      <c r="R45" s="19">
        <f>$C45*'Total CH4 prod CO2 Inj'!P43+$D45*'Total CH4 prod CO2 Inj'!AG43-'Inj sep cost'!P43-'Inj sep cost'!AG43</f>
        <v>992011.40683493519</v>
      </c>
      <c r="S45" s="19">
        <f>$C45*'Total CH4 prod CO2 Inj'!Q43+$D45*'Total CH4 prod CO2 Inj'!AH43-'Inj sep cost'!Q43-'Inj sep cost'!AH43</f>
        <v>992011.40683493519</v>
      </c>
    </row>
    <row r="46" spans="2:19" x14ac:dyDescent="0.45">
      <c r="B46">
        <v>40</v>
      </c>
      <c r="C46" s="17">
        <f t="shared" si="2"/>
        <v>5.90151550816522</v>
      </c>
      <c r="D46" s="17">
        <f t="shared" si="3"/>
        <v>31.474749376881139</v>
      </c>
      <c r="E46" s="19">
        <f>$C46*'Total CH4 prod CO2 Inj'!C44+$D46*'Total CH4 prod CO2 Inj'!T44-'Inj sep cost'!C44-'Inj sep cost'!T44</f>
        <v>985446.86258444481</v>
      </c>
      <c r="F46" s="19">
        <f>$C46*'Total CH4 prod CO2 Inj'!D44+$D46*'Total CH4 prod CO2 Inj'!U44-'Inj sep cost'!D44-'Inj sep cost'!U44</f>
        <v>985446.86258444481</v>
      </c>
      <c r="G46" s="19">
        <f>$C46*'Total CH4 prod CO2 Inj'!E44+$D46*'Total CH4 prod CO2 Inj'!V44-'Inj sep cost'!E44-'Inj sep cost'!V44</f>
        <v>985446.86258444481</v>
      </c>
      <c r="H46" s="19">
        <f>$C46*'Total CH4 prod CO2 Inj'!F44+$D46*'Total CH4 prod CO2 Inj'!W44-'Inj sep cost'!F44-'Inj sep cost'!W44</f>
        <v>985446.86258444481</v>
      </c>
      <c r="I46" s="19">
        <f>$C46*'Total CH4 prod CO2 Inj'!G44+$D46*'Total CH4 prod CO2 Inj'!X44-'Inj sep cost'!G44-'Inj sep cost'!X44</f>
        <v>985446.86258444481</v>
      </c>
      <c r="J46" s="19">
        <f>$C46*'Total CH4 prod CO2 Inj'!H44+$D46*'Total CH4 prod CO2 Inj'!Y44-'Inj sep cost'!H44-'Inj sep cost'!Y44</f>
        <v>985446.86258444481</v>
      </c>
      <c r="K46" s="19">
        <f>$C46*'Total CH4 prod CO2 Inj'!I44+$D46*'Total CH4 prod CO2 Inj'!Z44-'Inj sep cost'!I44-'Inj sep cost'!Z44</f>
        <v>985446.86258444481</v>
      </c>
      <c r="L46" s="19">
        <f>$C46*'Total CH4 prod CO2 Inj'!J44+$D46*'Total CH4 prod CO2 Inj'!AA44-'Inj sep cost'!J44-'Inj sep cost'!AA44</f>
        <v>985446.86258444481</v>
      </c>
      <c r="M46" s="19">
        <f>$C46*'Total CH4 prod CO2 Inj'!K44+$D46*'Total CH4 prod CO2 Inj'!AB44-'Inj sep cost'!K44-'Inj sep cost'!AB44</f>
        <v>985446.86258444481</v>
      </c>
      <c r="N46" s="19">
        <f>$C46*'Total CH4 prod CO2 Inj'!L44+$D46*'Total CH4 prod CO2 Inj'!AC44-'Inj sep cost'!L44-'Inj sep cost'!AC44</f>
        <v>985446.86258444481</v>
      </c>
      <c r="O46" s="19">
        <f>$C46*'Total CH4 prod CO2 Inj'!M44+$D46*'Total CH4 prod CO2 Inj'!AD44-'Inj sep cost'!M44-'Inj sep cost'!AD44</f>
        <v>985446.86258444481</v>
      </c>
      <c r="P46" s="19">
        <f>$C46*'Total CH4 prod CO2 Inj'!N44+$D46*'Total CH4 prod CO2 Inj'!AE44-'Inj sep cost'!N44-'Inj sep cost'!AE44</f>
        <v>985446.86258444481</v>
      </c>
      <c r="Q46" s="19">
        <f>$C46*'Total CH4 prod CO2 Inj'!O44+$D46*'Total CH4 prod CO2 Inj'!AF44-'Inj sep cost'!O44-'Inj sep cost'!AF44</f>
        <v>985446.86258444481</v>
      </c>
      <c r="R46" s="19">
        <f>$C46*'Total CH4 prod CO2 Inj'!P44+$D46*'Total CH4 prod CO2 Inj'!AG44-'Inj sep cost'!P44-'Inj sep cost'!AG44</f>
        <v>985446.86258444481</v>
      </c>
      <c r="S46" s="19">
        <f>$C46*'Total CH4 prod CO2 Inj'!Q44+$D46*'Total CH4 prod CO2 Inj'!AH44-'Inj sep cost'!Q44-'Inj sep cost'!AH44</f>
        <v>985446.86258444481</v>
      </c>
    </row>
    <row r="47" spans="2:19" x14ac:dyDescent="0.45">
      <c r="B47">
        <v>41</v>
      </c>
      <c r="C47" s="17">
        <f t="shared" si="2"/>
        <v>6.0047920295581116</v>
      </c>
      <c r="D47" s="17">
        <f t="shared" si="3"/>
        <v>32.02555749097656</v>
      </c>
      <c r="E47" s="19">
        <f>$C47*'Total CH4 prod CO2 Inj'!C45+$D47*'Total CH4 prod CO2 Inj'!T45-'Inj sep cost'!C45-'Inj sep cost'!T45</f>
        <v>979261.48418033682</v>
      </c>
      <c r="F47" s="19">
        <f>$C47*'Total CH4 prod CO2 Inj'!D45+$D47*'Total CH4 prod CO2 Inj'!U45-'Inj sep cost'!D45-'Inj sep cost'!U45</f>
        <v>979261.48418033682</v>
      </c>
      <c r="G47" s="19">
        <f>$C47*'Total CH4 prod CO2 Inj'!E45+$D47*'Total CH4 prod CO2 Inj'!V45-'Inj sep cost'!E45-'Inj sep cost'!V45</f>
        <v>979261.48418033682</v>
      </c>
      <c r="H47" s="19">
        <f>$C47*'Total CH4 prod CO2 Inj'!F45+$D47*'Total CH4 prod CO2 Inj'!W45-'Inj sep cost'!F45-'Inj sep cost'!W45</f>
        <v>979261.48418033682</v>
      </c>
      <c r="I47" s="19">
        <f>$C47*'Total CH4 prod CO2 Inj'!G45+$D47*'Total CH4 prod CO2 Inj'!X45-'Inj sep cost'!G45-'Inj sep cost'!X45</f>
        <v>979261.48418033682</v>
      </c>
      <c r="J47" s="19">
        <f>$C47*'Total CH4 prod CO2 Inj'!H45+$D47*'Total CH4 prod CO2 Inj'!Y45-'Inj sep cost'!H45-'Inj sep cost'!Y45</f>
        <v>979261.48418033682</v>
      </c>
      <c r="K47" s="19">
        <f>$C47*'Total CH4 prod CO2 Inj'!I45+$D47*'Total CH4 prod CO2 Inj'!Z45-'Inj sep cost'!I45-'Inj sep cost'!Z45</f>
        <v>979261.48418033682</v>
      </c>
      <c r="L47" s="19">
        <f>$C47*'Total CH4 prod CO2 Inj'!J45+$D47*'Total CH4 prod CO2 Inj'!AA45-'Inj sep cost'!J45-'Inj sep cost'!AA45</f>
        <v>979261.48418033682</v>
      </c>
      <c r="M47" s="19">
        <f>$C47*'Total CH4 prod CO2 Inj'!K45+$D47*'Total CH4 prod CO2 Inj'!AB45-'Inj sep cost'!K45-'Inj sep cost'!AB45</f>
        <v>979261.48418033682</v>
      </c>
      <c r="N47" s="19">
        <f>$C47*'Total CH4 prod CO2 Inj'!L45+$D47*'Total CH4 prod CO2 Inj'!AC45-'Inj sep cost'!L45-'Inj sep cost'!AC45</f>
        <v>979261.48418033682</v>
      </c>
      <c r="O47" s="19">
        <f>$C47*'Total CH4 prod CO2 Inj'!M45+$D47*'Total CH4 prod CO2 Inj'!AD45-'Inj sep cost'!M45-'Inj sep cost'!AD45</f>
        <v>979261.48418033682</v>
      </c>
      <c r="P47" s="19">
        <f>$C47*'Total CH4 prod CO2 Inj'!N45+$D47*'Total CH4 prod CO2 Inj'!AE45-'Inj sep cost'!N45-'Inj sep cost'!AE45</f>
        <v>979261.48418033682</v>
      </c>
      <c r="Q47" s="19">
        <f>$C47*'Total CH4 prod CO2 Inj'!O45+$D47*'Total CH4 prod CO2 Inj'!AF45-'Inj sep cost'!O45-'Inj sep cost'!AF45</f>
        <v>979261.48418033682</v>
      </c>
      <c r="R47" s="19">
        <f>$C47*'Total CH4 prod CO2 Inj'!P45+$D47*'Total CH4 prod CO2 Inj'!AG45-'Inj sep cost'!P45-'Inj sep cost'!AG45</f>
        <v>979261.48418033682</v>
      </c>
      <c r="S47" s="19">
        <f>$C47*'Total CH4 prod CO2 Inj'!Q45+$D47*'Total CH4 prod CO2 Inj'!AH45-'Inj sep cost'!Q45-'Inj sep cost'!AH45</f>
        <v>979261.48418033682</v>
      </c>
    </row>
    <row r="48" spans="2:19" x14ac:dyDescent="0.45">
      <c r="B48">
        <v>42</v>
      </c>
      <c r="C48" s="17">
        <f t="shared" si="2"/>
        <v>6.1098758900753793</v>
      </c>
      <c r="D48" s="17">
        <f t="shared" si="3"/>
        <v>32.58600474706865</v>
      </c>
      <c r="E48" s="19">
        <f>$C48*'Total CH4 prod CO2 Inj'!C46+$D48*'Total CH4 prod CO2 Inj'!T46-'Inj sep cost'!C46-'Inj sep cost'!T46</f>
        <v>-1090382.4642893712</v>
      </c>
      <c r="F48" s="19">
        <f>$C48*'Total CH4 prod CO2 Inj'!D46+$D48*'Total CH4 prod CO2 Inj'!U46-'Inj sep cost'!D46-'Inj sep cost'!U46</f>
        <v>973339.88854434842</v>
      </c>
      <c r="G48" s="19">
        <f>$C48*'Total CH4 prod CO2 Inj'!E46+$D48*'Total CH4 prod CO2 Inj'!V46-'Inj sep cost'!E46-'Inj sep cost'!V46</f>
        <v>973339.88854434842</v>
      </c>
      <c r="H48" s="19">
        <f>$C48*'Total CH4 prod CO2 Inj'!F46+$D48*'Total CH4 prod CO2 Inj'!W46-'Inj sep cost'!F46-'Inj sep cost'!W46</f>
        <v>973339.88854434842</v>
      </c>
      <c r="I48" s="19">
        <f>$C48*'Total CH4 prod CO2 Inj'!G46+$D48*'Total CH4 prod CO2 Inj'!X46-'Inj sep cost'!G46-'Inj sep cost'!X46</f>
        <v>973339.88854434842</v>
      </c>
      <c r="J48" s="19">
        <f>$C48*'Total CH4 prod CO2 Inj'!H46+$D48*'Total CH4 prod CO2 Inj'!Y46-'Inj sep cost'!H46-'Inj sep cost'!Y46</f>
        <v>973339.88854434842</v>
      </c>
      <c r="K48" s="19">
        <f>$C48*'Total CH4 prod CO2 Inj'!I46+$D48*'Total CH4 prod CO2 Inj'!Z46-'Inj sep cost'!I46-'Inj sep cost'!Z46</f>
        <v>973339.88854434842</v>
      </c>
      <c r="L48" s="19">
        <f>$C48*'Total CH4 prod CO2 Inj'!J46+$D48*'Total CH4 prod CO2 Inj'!AA46-'Inj sep cost'!J46-'Inj sep cost'!AA46</f>
        <v>973339.88854434842</v>
      </c>
      <c r="M48" s="19">
        <f>$C48*'Total CH4 prod CO2 Inj'!K46+$D48*'Total CH4 prod CO2 Inj'!AB46-'Inj sep cost'!K46-'Inj sep cost'!AB46</f>
        <v>973339.88854434842</v>
      </c>
      <c r="N48" s="19">
        <f>$C48*'Total CH4 prod CO2 Inj'!L46+$D48*'Total CH4 prod CO2 Inj'!AC46-'Inj sep cost'!L46-'Inj sep cost'!AC46</f>
        <v>973339.88854434842</v>
      </c>
      <c r="O48" s="19">
        <f>$C48*'Total CH4 prod CO2 Inj'!M46+$D48*'Total CH4 prod CO2 Inj'!AD46-'Inj sep cost'!M46-'Inj sep cost'!AD46</f>
        <v>973339.88854434842</v>
      </c>
      <c r="P48" s="19">
        <f>$C48*'Total CH4 prod CO2 Inj'!N46+$D48*'Total CH4 prod CO2 Inj'!AE46-'Inj sep cost'!N46-'Inj sep cost'!AE46</f>
        <v>973339.88854434842</v>
      </c>
      <c r="Q48" s="19">
        <f>$C48*'Total CH4 prod CO2 Inj'!O46+$D48*'Total CH4 prod CO2 Inj'!AF46-'Inj sep cost'!O46-'Inj sep cost'!AF46</f>
        <v>973339.88854434842</v>
      </c>
      <c r="R48" s="19">
        <f>$C48*'Total CH4 prod CO2 Inj'!P46+$D48*'Total CH4 prod CO2 Inj'!AG46-'Inj sep cost'!P46-'Inj sep cost'!AG46</f>
        <v>973339.88854434842</v>
      </c>
      <c r="S48" s="19">
        <f>$C48*'Total CH4 prod CO2 Inj'!Q46+$D48*'Total CH4 prod CO2 Inj'!AH46-'Inj sep cost'!Q46-'Inj sep cost'!AH46</f>
        <v>973339.88854434842</v>
      </c>
    </row>
    <row r="49" spans="2:19" x14ac:dyDescent="0.45">
      <c r="B49">
        <v>43</v>
      </c>
      <c r="C49" s="17">
        <f t="shared" si="2"/>
        <v>6.2167987181516988</v>
      </c>
      <c r="D49" s="17">
        <f t="shared" si="3"/>
        <v>33.156259830142353</v>
      </c>
      <c r="E49" s="19">
        <f>$C49*'Total CH4 prod CO2 Inj'!C47+$D49*'Total CH4 prod CO2 Inj'!T47-'Inj sep cost'!C47-'Inj sep cost'!T47</f>
        <v>1575307.2294308736</v>
      </c>
      <c r="F49" s="19">
        <f>$C49*'Total CH4 prod CO2 Inj'!D47+$D49*'Total CH4 prod CO2 Inj'!U47-'Inj sep cost'!D47-'Inj sep cost'!U47</f>
        <v>-1075702.7705691264</v>
      </c>
      <c r="G49" s="19">
        <f>$C49*'Total CH4 prod CO2 Inj'!E47+$D49*'Total CH4 prod CO2 Inj'!V47-'Inj sep cost'!E47-'Inj sep cost'!V47</f>
        <v>990671.74293234583</v>
      </c>
      <c r="H49" s="19">
        <f>$C49*'Total CH4 prod CO2 Inj'!F47+$D49*'Total CH4 prod CO2 Inj'!W47-'Inj sep cost'!F47-'Inj sep cost'!W47</f>
        <v>990671.74293234583</v>
      </c>
      <c r="I49" s="19">
        <f>$C49*'Total CH4 prod CO2 Inj'!G47+$D49*'Total CH4 prod CO2 Inj'!X47-'Inj sep cost'!G47-'Inj sep cost'!X47</f>
        <v>990671.74293234583</v>
      </c>
      <c r="J49" s="19">
        <f>$C49*'Total CH4 prod CO2 Inj'!H47+$D49*'Total CH4 prod CO2 Inj'!Y47-'Inj sep cost'!H47-'Inj sep cost'!Y47</f>
        <v>990671.74293234583</v>
      </c>
      <c r="K49" s="19">
        <f>$C49*'Total CH4 prod CO2 Inj'!I47+$D49*'Total CH4 prod CO2 Inj'!Z47-'Inj sep cost'!I47-'Inj sep cost'!Z47</f>
        <v>990671.74293234583</v>
      </c>
      <c r="L49" s="19">
        <f>$C49*'Total CH4 prod CO2 Inj'!J47+$D49*'Total CH4 prod CO2 Inj'!AA47-'Inj sep cost'!J47-'Inj sep cost'!AA47</f>
        <v>990671.74293234583</v>
      </c>
      <c r="M49" s="19">
        <f>$C49*'Total CH4 prod CO2 Inj'!K47+$D49*'Total CH4 prod CO2 Inj'!AB47-'Inj sep cost'!K47-'Inj sep cost'!AB47</f>
        <v>990671.74293234583</v>
      </c>
      <c r="N49" s="19">
        <f>$C49*'Total CH4 prod CO2 Inj'!L47+$D49*'Total CH4 prod CO2 Inj'!AC47-'Inj sep cost'!L47-'Inj sep cost'!AC47</f>
        <v>990671.74293234583</v>
      </c>
      <c r="O49" s="19">
        <f>$C49*'Total CH4 prod CO2 Inj'!M47+$D49*'Total CH4 prod CO2 Inj'!AD47-'Inj sep cost'!M47-'Inj sep cost'!AD47</f>
        <v>990671.74293234583</v>
      </c>
      <c r="P49" s="19">
        <f>$C49*'Total CH4 prod CO2 Inj'!N47+$D49*'Total CH4 prod CO2 Inj'!AE47-'Inj sep cost'!N47-'Inj sep cost'!AE47</f>
        <v>990671.74293234583</v>
      </c>
      <c r="Q49" s="19">
        <f>$C49*'Total CH4 prod CO2 Inj'!O47+$D49*'Total CH4 prod CO2 Inj'!AF47-'Inj sep cost'!O47-'Inj sep cost'!AF47</f>
        <v>990671.74293234583</v>
      </c>
      <c r="R49" s="19">
        <f>$C49*'Total CH4 prod CO2 Inj'!P47+$D49*'Total CH4 prod CO2 Inj'!AG47-'Inj sep cost'!P47-'Inj sep cost'!AG47</f>
        <v>990671.74293234583</v>
      </c>
      <c r="S49" s="19">
        <f>$C49*'Total CH4 prod CO2 Inj'!Q47+$D49*'Total CH4 prod CO2 Inj'!AH47-'Inj sep cost'!Q47-'Inj sep cost'!AH47</f>
        <v>990671.74293234583</v>
      </c>
    </row>
    <row r="50" spans="2:19" x14ac:dyDescent="0.45">
      <c r="B50">
        <v>44</v>
      </c>
      <c r="C50" s="17">
        <f t="shared" si="2"/>
        <v>6.3255926957193536</v>
      </c>
      <c r="D50" s="17">
        <f t="shared" si="3"/>
        <v>33.736494377169848</v>
      </c>
      <c r="E50" s="19">
        <f>$C50*'Total CH4 prod CO2 Inj'!C48+$D50*'Total CH4 prod CO2 Inj'!T48-'Inj sep cost'!C48-'Inj sep cost'!T48</f>
        <v>1500498.2726843744</v>
      </c>
      <c r="F50" s="19">
        <f>$C50*'Total CH4 prod CO2 Inj'!D48+$D50*'Total CH4 prod CO2 Inj'!U48-'Inj sep cost'!D48-'Inj sep cost'!U48</f>
        <v>1500518.2726843744</v>
      </c>
      <c r="G50" s="19">
        <f>$C50*'Total CH4 prod CO2 Inj'!E48+$D50*'Total CH4 prod CO2 Inj'!V48-'Inj sep cost'!E48-'Inj sep cost'!V48</f>
        <v>-1148471.7273156256</v>
      </c>
      <c r="H50" s="19">
        <f>$C50*'Total CH4 prod CO2 Inj'!F48+$D50*'Total CH4 prod CO2 Inj'!W48-'Inj sep cost'!F48-'Inj sep cost'!W48</f>
        <v>985122.5040605492</v>
      </c>
      <c r="I50" s="19">
        <f>$C50*'Total CH4 prod CO2 Inj'!G48+$D50*'Total CH4 prod CO2 Inj'!X48-'Inj sep cost'!G48-'Inj sep cost'!X48</f>
        <v>985122.5040605492</v>
      </c>
      <c r="J50" s="19">
        <f>$C50*'Total CH4 prod CO2 Inj'!H48+$D50*'Total CH4 prod CO2 Inj'!Y48-'Inj sep cost'!H48-'Inj sep cost'!Y48</f>
        <v>985122.5040605492</v>
      </c>
      <c r="K50" s="19">
        <f>$C50*'Total CH4 prod CO2 Inj'!I48+$D50*'Total CH4 prod CO2 Inj'!Z48-'Inj sep cost'!I48-'Inj sep cost'!Z48</f>
        <v>985122.5040605492</v>
      </c>
      <c r="L50" s="19">
        <f>$C50*'Total CH4 prod CO2 Inj'!J48+$D50*'Total CH4 prod CO2 Inj'!AA48-'Inj sep cost'!J48-'Inj sep cost'!AA48</f>
        <v>985122.5040605492</v>
      </c>
      <c r="M50" s="19">
        <f>$C50*'Total CH4 prod CO2 Inj'!K48+$D50*'Total CH4 prod CO2 Inj'!AB48-'Inj sep cost'!K48-'Inj sep cost'!AB48</f>
        <v>985122.5040605492</v>
      </c>
      <c r="N50" s="19">
        <f>$C50*'Total CH4 prod CO2 Inj'!L48+$D50*'Total CH4 prod CO2 Inj'!AC48-'Inj sep cost'!L48-'Inj sep cost'!AC48</f>
        <v>985122.5040605492</v>
      </c>
      <c r="O50" s="19">
        <f>$C50*'Total CH4 prod CO2 Inj'!M48+$D50*'Total CH4 prod CO2 Inj'!AD48-'Inj sep cost'!M48-'Inj sep cost'!AD48</f>
        <v>985122.5040605492</v>
      </c>
      <c r="P50" s="19">
        <f>$C50*'Total CH4 prod CO2 Inj'!N48+$D50*'Total CH4 prod CO2 Inj'!AE48-'Inj sep cost'!N48-'Inj sep cost'!AE48</f>
        <v>985122.5040605492</v>
      </c>
      <c r="Q50" s="19">
        <f>$C50*'Total CH4 prod CO2 Inj'!O48+$D50*'Total CH4 prod CO2 Inj'!AF48-'Inj sep cost'!O48-'Inj sep cost'!AF48</f>
        <v>985122.5040605492</v>
      </c>
      <c r="R50" s="19">
        <f>$C50*'Total CH4 prod CO2 Inj'!P48+$D50*'Total CH4 prod CO2 Inj'!AG48-'Inj sep cost'!P48-'Inj sep cost'!AG48</f>
        <v>985122.5040605492</v>
      </c>
      <c r="S50" s="19">
        <f>$C50*'Total CH4 prod CO2 Inj'!Q48+$D50*'Total CH4 prod CO2 Inj'!AH48-'Inj sep cost'!Q48-'Inj sep cost'!AH48</f>
        <v>985122.5040605492</v>
      </c>
    </row>
    <row r="51" spans="2:19" x14ac:dyDescent="0.45">
      <c r="B51">
        <v>45</v>
      </c>
      <c r="C51" s="17">
        <f t="shared" si="2"/>
        <v>6.4362905678944431</v>
      </c>
      <c r="D51" s="17">
        <f t="shared" si="3"/>
        <v>34.326883028770325</v>
      </c>
      <c r="E51" s="19">
        <f>$C51*'Total CH4 prod CO2 Inj'!C49+$D51*'Total CH4 prod CO2 Inj'!T49-'Inj sep cost'!C49-'Inj sep cost'!T49</f>
        <v>1272739.5182389449</v>
      </c>
      <c r="F51" s="19">
        <f>$C51*'Total CH4 prod CO2 Inj'!D49+$D51*'Total CH4 prod CO2 Inj'!U49-'Inj sep cost'!D49-'Inj sep cost'!U49</f>
        <v>1272739.5182389449</v>
      </c>
      <c r="G51" s="19">
        <f>$C51*'Total CH4 prod CO2 Inj'!E49+$D51*'Total CH4 prod CO2 Inj'!V49-'Inj sep cost'!E49-'Inj sep cost'!V49</f>
        <v>1272759.5182389449</v>
      </c>
      <c r="H51" s="19">
        <f>$C51*'Total CH4 prod CO2 Inj'!F49+$D51*'Total CH4 prod CO2 Inj'!W49-'Inj sep cost'!F49-'Inj sep cost'!W49</f>
        <v>-1371320.4817610551</v>
      </c>
      <c r="I51" s="19">
        <f>$C51*'Total CH4 prod CO2 Inj'!G49+$D51*'Total CH4 prod CO2 Inj'!X49-'Inj sep cost'!G49-'Inj sep cost'!X49</f>
        <v>979680.65992034902</v>
      </c>
      <c r="J51" s="19">
        <f>$C51*'Total CH4 prod CO2 Inj'!H49+$D51*'Total CH4 prod CO2 Inj'!Y49-'Inj sep cost'!H49-'Inj sep cost'!Y49</f>
        <v>979680.65992034902</v>
      </c>
      <c r="K51" s="19">
        <f>$C51*'Total CH4 prod CO2 Inj'!I49+$D51*'Total CH4 prod CO2 Inj'!Z49-'Inj sep cost'!I49-'Inj sep cost'!Z49</f>
        <v>979680.65992034902</v>
      </c>
      <c r="L51" s="19">
        <f>$C51*'Total CH4 prod CO2 Inj'!J49+$D51*'Total CH4 prod CO2 Inj'!AA49-'Inj sep cost'!J49-'Inj sep cost'!AA49</f>
        <v>979680.65992034902</v>
      </c>
      <c r="M51" s="19">
        <f>$C51*'Total CH4 prod CO2 Inj'!K49+$D51*'Total CH4 prod CO2 Inj'!AB49-'Inj sep cost'!K49-'Inj sep cost'!AB49</f>
        <v>979680.65992034902</v>
      </c>
      <c r="N51" s="19">
        <f>$C51*'Total CH4 prod CO2 Inj'!L49+$D51*'Total CH4 prod CO2 Inj'!AC49-'Inj sep cost'!L49-'Inj sep cost'!AC49</f>
        <v>979680.65992034902</v>
      </c>
      <c r="O51" s="19">
        <f>$C51*'Total CH4 prod CO2 Inj'!M49+$D51*'Total CH4 prod CO2 Inj'!AD49-'Inj sep cost'!M49-'Inj sep cost'!AD49</f>
        <v>979680.65992034902</v>
      </c>
      <c r="P51" s="19">
        <f>$C51*'Total CH4 prod CO2 Inj'!N49+$D51*'Total CH4 prod CO2 Inj'!AE49-'Inj sep cost'!N49-'Inj sep cost'!AE49</f>
        <v>979680.65992034902</v>
      </c>
      <c r="Q51" s="19">
        <f>$C51*'Total CH4 prod CO2 Inj'!O49+$D51*'Total CH4 prod CO2 Inj'!AF49-'Inj sep cost'!O49-'Inj sep cost'!AF49</f>
        <v>979680.65992034902</v>
      </c>
      <c r="R51" s="19">
        <f>$C51*'Total CH4 prod CO2 Inj'!P49+$D51*'Total CH4 prod CO2 Inj'!AG49-'Inj sep cost'!P49-'Inj sep cost'!AG49</f>
        <v>979680.65992034902</v>
      </c>
      <c r="S51" s="19">
        <f>$C51*'Total CH4 prod CO2 Inj'!Q49+$D51*'Total CH4 prod CO2 Inj'!AH49-'Inj sep cost'!Q49-'Inj sep cost'!AH49</f>
        <v>979680.65992034902</v>
      </c>
    </row>
    <row r="52" spans="2:19" x14ac:dyDescent="0.45">
      <c r="B52">
        <v>46</v>
      </c>
      <c r="C52" s="17">
        <f t="shared" si="2"/>
        <v>6.5489256528325965</v>
      </c>
      <c r="D52" s="17">
        <f t="shared" si="3"/>
        <v>34.927603481773808</v>
      </c>
      <c r="E52" s="19">
        <f>$C52*'Total CH4 prod CO2 Inj'!C50+$D52*'Total CH4 prod CO2 Inj'!T50-'Inj sep cost'!C50-'Inj sep cost'!T50</f>
        <v>1167785.5417731062</v>
      </c>
      <c r="F52" s="19">
        <f>$C52*'Total CH4 prod CO2 Inj'!D50+$D52*'Total CH4 prod CO2 Inj'!U50-'Inj sep cost'!D50-'Inj sep cost'!U50</f>
        <v>1167785.5417731062</v>
      </c>
      <c r="G52" s="19">
        <f>$C52*'Total CH4 prod CO2 Inj'!E50+$D52*'Total CH4 prod CO2 Inj'!V50-'Inj sep cost'!E50-'Inj sep cost'!V50</f>
        <v>1167785.5417731062</v>
      </c>
      <c r="H52" s="19">
        <f>$C52*'Total CH4 prod CO2 Inj'!F50+$D52*'Total CH4 prod CO2 Inj'!W50-'Inj sep cost'!F50-'Inj sep cost'!W50</f>
        <v>1167795.5417731062</v>
      </c>
      <c r="I52" s="19">
        <f>$C52*'Total CH4 prod CO2 Inj'!G50+$D52*'Total CH4 prod CO2 Inj'!X50-'Inj sep cost'!G50-'Inj sep cost'!X50</f>
        <v>-1473894.4582268938</v>
      </c>
      <c r="J52" s="19">
        <f>$C52*'Total CH4 prod CO2 Inj'!H50+$D52*'Total CH4 prod CO2 Inj'!Y50-'Inj sep cost'!H50-'Inj sep cost'!Y50</f>
        <v>974290.21829755825</v>
      </c>
      <c r="K52" s="19">
        <f>$C52*'Total CH4 prod CO2 Inj'!I50+$D52*'Total CH4 prod CO2 Inj'!Z50-'Inj sep cost'!I50-'Inj sep cost'!Z50</f>
        <v>974290.21829755825</v>
      </c>
      <c r="L52" s="19">
        <f>$C52*'Total CH4 prod CO2 Inj'!J50+$D52*'Total CH4 prod CO2 Inj'!AA50-'Inj sep cost'!J50-'Inj sep cost'!AA50</f>
        <v>974290.21829755825</v>
      </c>
      <c r="M52" s="19">
        <f>$C52*'Total CH4 prod CO2 Inj'!K50+$D52*'Total CH4 prod CO2 Inj'!AB50-'Inj sep cost'!K50-'Inj sep cost'!AB50</f>
        <v>974290.21829755825</v>
      </c>
      <c r="N52" s="19">
        <f>$C52*'Total CH4 prod CO2 Inj'!L50+$D52*'Total CH4 prod CO2 Inj'!AC50-'Inj sep cost'!L50-'Inj sep cost'!AC50</f>
        <v>974290.21829755825</v>
      </c>
      <c r="O52" s="19">
        <f>$C52*'Total CH4 prod CO2 Inj'!M50+$D52*'Total CH4 prod CO2 Inj'!AD50-'Inj sep cost'!M50-'Inj sep cost'!AD50</f>
        <v>974290.21829755825</v>
      </c>
      <c r="P52" s="19">
        <f>$C52*'Total CH4 prod CO2 Inj'!N50+$D52*'Total CH4 prod CO2 Inj'!AE50-'Inj sep cost'!N50-'Inj sep cost'!AE50</f>
        <v>974290.21829755825</v>
      </c>
      <c r="Q52" s="19">
        <f>$C52*'Total CH4 prod CO2 Inj'!O50+$D52*'Total CH4 prod CO2 Inj'!AF50-'Inj sep cost'!O50-'Inj sep cost'!AF50</f>
        <v>974290.21829755825</v>
      </c>
      <c r="R52" s="19">
        <f>$C52*'Total CH4 prod CO2 Inj'!P50+$D52*'Total CH4 prod CO2 Inj'!AG50-'Inj sep cost'!P50-'Inj sep cost'!AG50</f>
        <v>974290.21829755825</v>
      </c>
      <c r="S52" s="19">
        <f>$C52*'Total CH4 prod CO2 Inj'!Q50+$D52*'Total CH4 prod CO2 Inj'!AH50-'Inj sep cost'!Q50-'Inj sep cost'!AH50</f>
        <v>974290.21829755825</v>
      </c>
    </row>
    <row r="53" spans="2:19" x14ac:dyDescent="0.45">
      <c r="B53">
        <v>47</v>
      </c>
      <c r="C53" s="17">
        <f t="shared" si="2"/>
        <v>6.6635318517571678</v>
      </c>
      <c r="D53" s="17">
        <f t="shared" si="3"/>
        <v>35.53883654270485</v>
      </c>
      <c r="E53" s="19">
        <f>$C53*'Total CH4 prod CO2 Inj'!C51+$D53*'Total CH4 prod CO2 Inj'!T51-'Inj sep cost'!C51-'Inj sep cost'!T51</f>
        <v>1077721.0665943685</v>
      </c>
      <c r="F53" s="19">
        <f>$C53*'Total CH4 prod CO2 Inj'!D51+$D53*'Total CH4 prod CO2 Inj'!U51-'Inj sep cost'!D51-'Inj sep cost'!U51</f>
        <v>1077721.0665943685</v>
      </c>
      <c r="G53" s="19">
        <f>$C53*'Total CH4 prod CO2 Inj'!E51+$D53*'Total CH4 prod CO2 Inj'!V51-'Inj sep cost'!E51-'Inj sep cost'!V51</f>
        <v>1077721.0665943685</v>
      </c>
      <c r="H53" s="19">
        <f>$C53*'Total CH4 prod CO2 Inj'!F51+$D53*'Total CH4 prod CO2 Inj'!W51-'Inj sep cost'!F51-'Inj sep cost'!W51</f>
        <v>1077721.0665943685</v>
      </c>
      <c r="I53" s="19">
        <f>$C53*'Total CH4 prod CO2 Inj'!G51+$D53*'Total CH4 prod CO2 Inj'!X51-'Inj sep cost'!G51-'Inj sep cost'!X51</f>
        <v>1077731.0665943685</v>
      </c>
      <c r="J53" s="19">
        <f>$C53*'Total CH4 prod CO2 Inj'!H51+$D53*'Total CH4 prod CO2 Inj'!Y51-'Inj sep cost'!H51-'Inj sep cost'!Y51</f>
        <v>-1561978.9334056315</v>
      </c>
      <c r="K53" s="19">
        <f>$C53*'Total CH4 prod CO2 Inj'!I51+$D53*'Total CH4 prod CO2 Inj'!Z51-'Inj sep cost'!I51-'Inj sep cost'!Z51</f>
        <v>968904.18537289917</v>
      </c>
      <c r="L53" s="19">
        <f>$C53*'Total CH4 prod CO2 Inj'!J51+$D53*'Total CH4 prod CO2 Inj'!AA51-'Inj sep cost'!J51-'Inj sep cost'!AA51</f>
        <v>968904.18537289917</v>
      </c>
      <c r="M53" s="19">
        <f>$C53*'Total CH4 prod CO2 Inj'!K51+$D53*'Total CH4 prod CO2 Inj'!AB51-'Inj sep cost'!K51-'Inj sep cost'!AB51</f>
        <v>968904.18537289917</v>
      </c>
      <c r="N53" s="19">
        <f>$C53*'Total CH4 prod CO2 Inj'!L51+$D53*'Total CH4 prod CO2 Inj'!AC51-'Inj sep cost'!L51-'Inj sep cost'!AC51</f>
        <v>968904.18537289917</v>
      </c>
      <c r="O53" s="19">
        <f>$C53*'Total CH4 prod CO2 Inj'!M51+$D53*'Total CH4 prod CO2 Inj'!AD51-'Inj sep cost'!M51-'Inj sep cost'!AD51</f>
        <v>968904.18537289917</v>
      </c>
      <c r="P53" s="19">
        <f>$C53*'Total CH4 prod CO2 Inj'!N51+$D53*'Total CH4 prod CO2 Inj'!AE51-'Inj sep cost'!N51-'Inj sep cost'!AE51</f>
        <v>968904.18537289917</v>
      </c>
      <c r="Q53" s="19">
        <f>$C53*'Total CH4 prod CO2 Inj'!O51+$D53*'Total CH4 prod CO2 Inj'!AF51-'Inj sep cost'!O51-'Inj sep cost'!AF51</f>
        <v>968904.18537289917</v>
      </c>
      <c r="R53" s="19">
        <f>$C53*'Total CH4 prod CO2 Inj'!P51+$D53*'Total CH4 prod CO2 Inj'!AG51-'Inj sep cost'!P51-'Inj sep cost'!AG51</f>
        <v>968904.18537289917</v>
      </c>
      <c r="S53" s="19">
        <f>$C53*'Total CH4 prod CO2 Inj'!Q51+$D53*'Total CH4 prod CO2 Inj'!AH51-'Inj sep cost'!Q51-'Inj sep cost'!AH51</f>
        <v>968904.18537289917</v>
      </c>
    </row>
    <row r="54" spans="2:19" x14ac:dyDescent="0.45">
      <c r="B54">
        <v>48</v>
      </c>
      <c r="C54" s="17">
        <f t="shared" si="2"/>
        <v>6.7801436591629187</v>
      </c>
      <c r="D54" s="17">
        <f t="shared" si="3"/>
        <v>36.160766182202188</v>
      </c>
      <c r="E54" s="19">
        <f>$C54*'Total CH4 prod CO2 Inj'!C52+$D54*'Total CH4 prod CO2 Inj'!T52-'Inj sep cost'!C52-'Inj sep cost'!T52</f>
        <v>982276.67712766747</v>
      </c>
      <c r="F54" s="19">
        <f>$C54*'Total CH4 prod CO2 Inj'!D52+$D54*'Total CH4 prod CO2 Inj'!U52-'Inj sep cost'!D52-'Inj sep cost'!U52</f>
        <v>982276.67712766747</v>
      </c>
      <c r="G54" s="19">
        <f>$C54*'Total CH4 prod CO2 Inj'!E52+$D54*'Total CH4 prod CO2 Inj'!V52-'Inj sep cost'!E52-'Inj sep cost'!V52</f>
        <v>982276.67712766747</v>
      </c>
      <c r="H54" s="19">
        <f>$C54*'Total CH4 prod CO2 Inj'!F52+$D54*'Total CH4 prod CO2 Inj'!W52-'Inj sep cost'!F52-'Inj sep cost'!W52</f>
        <v>982276.67712766747</v>
      </c>
      <c r="I54" s="19">
        <f>$C54*'Total CH4 prod CO2 Inj'!G52+$D54*'Total CH4 prod CO2 Inj'!X52-'Inj sep cost'!G52-'Inj sep cost'!X52</f>
        <v>982286.67712766747</v>
      </c>
      <c r="J54" s="19">
        <f>$C54*'Total CH4 prod CO2 Inj'!H52+$D54*'Total CH4 prod CO2 Inj'!Y52-'Inj sep cost'!H52-'Inj sep cost'!Y52</f>
        <v>982296.67712766747</v>
      </c>
      <c r="K54" s="19">
        <f>$C54*'Total CH4 prod CO2 Inj'!I52+$D54*'Total CH4 prod CO2 Inj'!Z52-'Inj sep cost'!I52-'Inj sep cost'!Z52</f>
        <v>-1655303.3228723325</v>
      </c>
      <c r="L54" s="19">
        <f>$C54*'Total CH4 prod CO2 Inj'!J52+$D54*'Total CH4 prod CO2 Inj'!AA52-'Inj sep cost'!J52-'Inj sep cost'!AA52</f>
        <v>987127.89548118855</v>
      </c>
      <c r="M54" s="19">
        <f>$C54*'Total CH4 prod CO2 Inj'!K52+$D54*'Total CH4 prod CO2 Inj'!AB52-'Inj sep cost'!K52-'Inj sep cost'!AB52</f>
        <v>987127.89548118855</v>
      </c>
      <c r="N54" s="19">
        <f>$C54*'Total CH4 prod CO2 Inj'!L52+$D54*'Total CH4 prod CO2 Inj'!AC52-'Inj sep cost'!L52-'Inj sep cost'!AC52</f>
        <v>987127.89548118855</v>
      </c>
      <c r="O54" s="19">
        <f>$C54*'Total CH4 prod CO2 Inj'!M52+$D54*'Total CH4 prod CO2 Inj'!AD52-'Inj sep cost'!M52-'Inj sep cost'!AD52</f>
        <v>987127.89548118855</v>
      </c>
      <c r="P54" s="19">
        <f>$C54*'Total CH4 prod CO2 Inj'!N52+$D54*'Total CH4 prod CO2 Inj'!AE52-'Inj sep cost'!N52-'Inj sep cost'!AE52</f>
        <v>987127.89548118855</v>
      </c>
      <c r="Q54" s="19">
        <f>$C54*'Total CH4 prod CO2 Inj'!O52+$D54*'Total CH4 prod CO2 Inj'!AF52-'Inj sep cost'!O52-'Inj sep cost'!AF52</f>
        <v>987127.89548118855</v>
      </c>
      <c r="R54" s="19">
        <f>$C54*'Total CH4 prod CO2 Inj'!P52+$D54*'Total CH4 prod CO2 Inj'!AG52-'Inj sep cost'!P52-'Inj sep cost'!AG52</f>
        <v>987127.89548118855</v>
      </c>
      <c r="S54" s="19">
        <f>$C54*'Total CH4 prod CO2 Inj'!Q52+$D54*'Total CH4 prod CO2 Inj'!AH52-'Inj sep cost'!Q52-'Inj sep cost'!AH52</f>
        <v>987127.89548118855</v>
      </c>
    </row>
    <row r="55" spans="2:19" x14ac:dyDescent="0.45">
      <c r="B55">
        <v>49</v>
      </c>
      <c r="C55" s="17">
        <f t="shared" si="2"/>
        <v>6.8987961731982699</v>
      </c>
      <c r="D55" s="17">
        <f t="shared" si="3"/>
        <v>36.793579590390728</v>
      </c>
      <c r="E55" s="19">
        <f>$C55*'Total CH4 prod CO2 Inj'!C53+$D55*'Total CH4 prod CO2 Inj'!T53-'Inj sep cost'!C53-'Inj sep cost'!T53</f>
        <v>891618.89279348077</v>
      </c>
      <c r="F55" s="19">
        <f>$C55*'Total CH4 prod CO2 Inj'!D53+$D55*'Total CH4 prod CO2 Inj'!U53-'Inj sep cost'!D53-'Inj sep cost'!U53</f>
        <v>891618.89279348077</v>
      </c>
      <c r="G55" s="19">
        <f>$C55*'Total CH4 prod CO2 Inj'!E53+$D55*'Total CH4 prod CO2 Inj'!V53-'Inj sep cost'!E53-'Inj sep cost'!V53</f>
        <v>891618.89279348077</v>
      </c>
      <c r="H55" s="19">
        <f>$C55*'Total CH4 prod CO2 Inj'!F53+$D55*'Total CH4 prod CO2 Inj'!W53-'Inj sep cost'!F53-'Inj sep cost'!W53</f>
        <v>891618.89279348077</v>
      </c>
      <c r="I55" s="19">
        <f>$C55*'Total CH4 prod CO2 Inj'!G53+$D55*'Total CH4 prod CO2 Inj'!X53-'Inj sep cost'!G53-'Inj sep cost'!X53</f>
        <v>891618.89279348077</v>
      </c>
      <c r="J55" s="19">
        <f>$C55*'Total CH4 prod CO2 Inj'!H53+$D55*'Total CH4 prod CO2 Inj'!Y53-'Inj sep cost'!H53-'Inj sep cost'!Y53</f>
        <v>891618.89279348077</v>
      </c>
      <c r="K55" s="19">
        <f>$C55*'Total CH4 prod CO2 Inj'!I53+$D55*'Total CH4 prod CO2 Inj'!Z53-'Inj sep cost'!I53-'Inj sep cost'!Z53</f>
        <v>891628.89279348077</v>
      </c>
      <c r="L55" s="19">
        <f>$C55*'Total CH4 prod CO2 Inj'!J53+$D55*'Total CH4 prod CO2 Inj'!AA53-'Inj sep cost'!J53-'Inj sep cost'!AA53</f>
        <v>-1744041.1072065192</v>
      </c>
      <c r="M55" s="19">
        <f>$C55*'Total CH4 prod CO2 Inj'!K53+$D55*'Total CH4 prod CO2 Inj'!AB53-'Inj sep cost'!K53-'Inj sep cost'!AB53</f>
        <v>981795.27859253855</v>
      </c>
      <c r="N55" s="19">
        <f>$C55*'Total CH4 prod CO2 Inj'!L53+$D55*'Total CH4 prod CO2 Inj'!AC53-'Inj sep cost'!L53-'Inj sep cost'!AC53</f>
        <v>981795.27859253855</v>
      </c>
      <c r="O55" s="19">
        <f>$C55*'Total CH4 prod CO2 Inj'!M53+$D55*'Total CH4 prod CO2 Inj'!AD53-'Inj sep cost'!M53-'Inj sep cost'!AD53</f>
        <v>981795.27859253855</v>
      </c>
      <c r="P55" s="19">
        <f>$C55*'Total CH4 prod CO2 Inj'!N53+$D55*'Total CH4 prod CO2 Inj'!AE53-'Inj sep cost'!N53-'Inj sep cost'!AE53</f>
        <v>981795.27859253855</v>
      </c>
      <c r="Q55" s="19">
        <f>$C55*'Total CH4 prod CO2 Inj'!O53+$D55*'Total CH4 prod CO2 Inj'!AF53-'Inj sep cost'!O53-'Inj sep cost'!AF53</f>
        <v>981795.27859253855</v>
      </c>
      <c r="R55" s="19">
        <f>$C55*'Total CH4 prod CO2 Inj'!P53+$D55*'Total CH4 prod CO2 Inj'!AG53-'Inj sep cost'!P53-'Inj sep cost'!AG53</f>
        <v>981795.27859253855</v>
      </c>
      <c r="S55" s="19">
        <f>$C55*'Total CH4 prod CO2 Inj'!Q53+$D55*'Total CH4 prod CO2 Inj'!AH53-'Inj sep cost'!Q53-'Inj sep cost'!AH53</f>
        <v>981795.27859253855</v>
      </c>
    </row>
    <row r="56" spans="2:19" x14ac:dyDescent="0.45">
      <c r="B56">
        <v>50</v>
      </c>
      <c r="C56" s="17">
        <f t="shared" si="2"/>
        <v>7.0195251062292403</v>
      </c>
      <c r="D56" s="17">
        <f t="shared" si="3"/>
        <v>37.43746723322257</v>
      </c>
      <c r="E56" s="19">
        <f>$C56*'Total CH4 prod CO2 Inj'!C54+$D56*'Total CH4 prod CO2 Inj'!T54-'Inj sep cost'!C54-'Inj sep cost'!T54</f>
        <v>822315.99305100203</v>
      </c>
      <c r="F56" s="19">
        <f>$C56*'Total CH4 prod CO2 Inj'!D54+$D56*'Total CH4 prod CO2 Inj'!U54-'Inj sep cost'!D54-'Inj sep cost'!U54</f>
        <v>822315.99305100203</v>
      </c>
      <c r="G56" s="19">
        <f>$C56*'Total CH4 prod CO2 Inj'!E54+$D56*'Total CH4 prod CO2 Inj'!V54-'Inj sep cost'!E54-'Inj sep cost'!V54</f>
        <v>822315.99305100203</v>
      </c>
      <c r="H56" s="19">
        <f>$C56*'Total CH4 prod CO2 Inj'!F54+$D56*'Total CH4 prod CO2 Inj'!W54-'Inj sep cost'!F54-'Inj sep cost'!W54</f>
        <v>822315.99305100203</v>
      </c>
      <c r="I56" s="19">
        <f>$C56*'Total CH4 prod CO2 Inj'!G54+$D56*'Total CH4 prod CO2 Inj'!X54-'Inj sep cost'!G54-'Inj sep cost'!X54</f>
        <v>822315.99305100203</v>
      </c>
      <c r="J56" s="19">
        <f>$C56*'Total CH4 prod CO2 Inj'!H54+$D56*'Total CH4 prod CO2 Inj'!Y54-'Inj sep cost'!H54-'Inj sep cost'!Y54</f>
        <v>822315.99305100203</v>
      </c>
      <c r="K56" s="19">
        <f>$C56*'Total CH4 prod CO2 Inj'!I54+$D56*'Total CH4 prod CO2 Inj'!Z54-'Inj sep cost'!I54-'Inj sep cost'!Z54</f>
        <v>822315.99305100203</v>
      </c>
      <c r="L56" s="19">
        <f>$C56*'Total CH4 prod CO2 Inj'!J54+$D56*'Total CH4 prod CO2 Inj'!AA54-'Inj sep cost'!J54-'Inj sep cost'!AA54</f>
        <v>822325.99305100203</v>
      </c>
      <c r="M56" s="19">
        <f>$C56*'Total CH4 prod CO2 Inj'!K54+$D56*'Total CH4 prod CO2 Inj'!AB54-'Inj sep cost'!K54-'Inj sep cost'!AB54</f>
        <v>-1811774.006948998</v>
      </c>
      <c r="N56" s="19">
        <f>$C56*'Total CH4 prod CO2 Inj'!L54+$D56*'Total CH4 prod CO2 Inj'!AC54-'Inj sep cost'!L54-'Inj sep cost'!AC54</f>
        <v>976380.84465095622</v>
      </c>
      <c r="O56" s="19">
        <f>$C56*'Total CH4 prod CO2 Inj'!M54+$D56*'Total CH4 prod CO2 Inj'!AD54-'Inj sep cost'!M54-'Inj sep cost'!AD54</f>
        <v>976380.84465095622</v>
      </c>
      <c r="P56" s="19">
        <f>$C56*'Total CH4 prod CO2 Inj'!N54+$D56*'Total CH4 prod CO2 Inj'!AE54-'Inj sep cost'!N54-'Inj sep cost'!AE54</f>
        <v>976380.84465095622</v>
      </c>
      <c r="Q56" s="19">
        <f>$C56*'Total CH4 prod CO2 Inj'!O54+$D56*'Total CH4 prod CO2 Inj'!AF54-'Inj sep cost'!O54-'Inj sep cost'!AF54</f>
        <v>976380.84465095622</v>
      </c>
      <c r="R56" s="19">
        <f>$C56*'Total CH4 prod CO2 Inj'!P54+$D56*'Total CH4 prod CO2 Inj'!AG54-'Inj sep cost'!P54-'Inj sep cost'!AG54</f>
        <v>976380.84465095622</v>
      </c>
      <c r="S56" s="19">
        <f>$C56*'Total CH4 prod CO2 Inj'!Q54+$D56*'Total CH4 prod CO2 Inj'!AH54-'Inj sep cost'!Q54-'Inj sep cost'!AH54</f>
        <v>976380.84465095622</v>
      </c>
    </row>
    <row r="57" spans="2:19" x14ac:dyDescent="0.45">
      <c r="B57">
        <v>51</v>
      </c>
      <c r="C57" s="17">
        <f t="shared" si="2"/>
        <v>7.1423667955882522</v>
      </c>
      <c r="D57" s="17">
        <f t="shared" si="3"/>
        <v>38.092622909803964</v>
      </c>
      <c r="E57" s="19">
        <f>$C57*'Total CH4 prod CO2 Inj'!C55+$D57*'Total CH4 prod CO2 Inj'!T55-'Inj sep cost'!C55-'Inj sep cost'!T55</f>
        <v>775701.62455304153</v>
      </c>
      <c r="F57" s="19">
        <f>$C57*'Total CH4 prod CO2 Inj'!D55+$D57*'Total CH4 prod CO2 Inj'!U55-'Inj sep cost'!D55-'Inj sep cost'!U55</f>
        <v>775701.62455304153</v>
      </c>
      <c r="G57" s="19">
        <f>$C57*'Total CH4 prod CO2 Inj'!E55+$D57*'Total CH4 prod CO2 Inj'!V55-'Inj sep cost'!E55-'Inj sep cost'!V55</f>
        <v>775701.62455304153</v>
      </c>
      <c r="H57" s="19">
        <f>$C57*'Total CH4 prod CO2 Inj'!F55+$D57*'Total CH4 prod CO2 Inj'!W55-'Inj sep cost'!F55-'Inj sep cost'!W55</f>
        <v>775701.62455304153</v>
      </c>
      <c r="I57" s="19">
        <f>$C57*'Total CH4 prod CO2 Inj'!G55+$D57*'Total CH4 prod CO2 Inj'!X55-'Inj sep cost'!G55-'Inj sep cost'!X55</f>
        <v>775701.62455304153</v>
      </c>
      <c r="J57" s="19">
        <f>$C57*'Total CH4 prod CO2 Inj'!H55+$D57*'Total CH4 prod CO2 Inj'!Y55-'Inj sep cost'!H55-'Inj sep cost'!Y55</f>
        <v>775701.62455304153</v>
      </c>
      <c r="K57" s="19">
        <f>$C57*'Total CH4 prod CO2 Inj'!I55+$D57*'Total CH4 prod CO2 Inj'!Z55-'Inj sep cost'!I55-'Inj sep cost'!Z55</f>
        <v>775701.62455304153</v>
      </c>
      <c r="L57" s="19">
        <f>$C57*'Total CH4 prod CO2 Inj'!J55+$D57*'Total CH4 prod CO2 Inj'!AA55-'Inj sep cost'!J55-'Inj sep cost'!AA55</f>
        <v>775701.62455304153</v>
      </c>
      <c r="M57" s="19">
        <f>$C57*'Total CH4 prod CO2 Inj'!K55+$D57*'Total CH4 prod CO2 Inj'!AB55-'Inj sep cost'!K55-'Inj sep cost'!AB55</f>
        <v>775711.62455304153</v>
      </c>
      <c r="N57" s="19">
        <f>$C57*'Total CH4 prod CO2 Inj'!L55+$D57*'Total CH4 prod CO2 Inj'!AC55-'Inj sep cost'!L55-'Inj sep cost'!AC55</f>
        <v>-1857288.3754469585</v>
      </c>
      <c r="O57" s="19">
        <f>$C57*'Total CH4 prod CO2 Inj'!M55+$D57*'Total CH4 prod CO2 Inj'!AD55-'Inj sep cost'!M55-'Inj sep cost'!AD55</f>
        <v>970861.91852431116</v>
      </c>
      <c r="P57" s="19">
        <f>$C57*'Total CH4 prod CO2 Inj'!N55+$D57*'Total CH4 prod CO2 Inj'!AE55-'Inj sep cost'!N55-'Inj sep cost'!AE55</f>
        <v>970861.91852431116</v>
      </c>
      <c r="Q57" s="19">
        <f>$C57*'Total CH4 prod CO2 Inj'!O55+$D57*'Total CH4 prod CO2 Inj'!AF55-'Inj sep cost'!O55-'Inj sep cost'!AF55</f>
        <v>970861.91852431116</v>
      </c>
      <c r="R57" s="19">
        <f>$C57*'Total CH4 prod CO2 Inj'!P55+$D57*'Total CH4 prod CO2 Inj'!AG55-'Inj sep cost'!P55-'Inj sep cost'!AG55</f>
        <v>970861.91852431116</v>
      </c>
      <c r="S57" s="19">
        <f>$C57*'Total CH4 prod CO2 Inj'!Q55+$D57*'Total CH4 prod CO2 Inj'!AH55-'Inj sep cost'!Q55-'Inj sep cost'!AH55</f>
        <v>970861.91852431116</v>
      </c>
    </row>
    <row r="58" spans="2:19" x14ac:dyDescent="0.45">
      <c r="B58">
        <v>52</v>
      </c>
      <c r="C58" s="17">
        <f t="shared" si="2"/>
        <v>7.2673582145110469</v>
      </c>
      <c r="D58" s="17">
        <f t="shared" si="3"/>
        <v>38.759243810725536</v>
      </c>
      <c r="E58" s="19">
        <f>$C58*'Total CH4 prod CO2 Inj'!C56+$D58*'Total CH4 prod CO2 Inj'!T56-'Inj sep cost'!C56-'Inj sep cost'!T56</f>
        <v>746578.73679054901</v>
      </c>
      <c r="F58" s="19">
        <f>$C58*'Total CH4 prod CO2 Inj'!D56+$D58*'Total CH4 prod CO2 Inj'!U56-'Inj sep cost'!D56-'Inj sep cost'!U56</f>
        <v>746578.73679054901</v>
      </c>
      <c r="G58" s="19">
        <f>$C58*'Total CH4 prod CO2 Inj'!E56+$D58*'Total CH4 prod CO2 Inj'!V56-'Inj sep cost'!E56-'Inj sep cost'!V56</f>
        <v>746578.73679054901</v>
      </c>
      <c r="H58" s="19">
        <f>$C58*'Total CH4 prod CO2 Inj'!F56+$D58*'Total CH4 prod CO2 Inj'!W56-'Inj sep cost'!F56-'Inj sep cost'!W56</f>
        <v>746578.73679054901</v>
      </c>
      <c r="I58" s="19">
        <f>$C58*'Total CH4 prod CO2 Inj'!G56+$D58*'Total CH4 prod CO2 Inj'!X56-'Inj sep cost'!G56-'Inj sep cost'!X56</f>
        <v>746578.73679054901</v>
      </c>
      <c r="J58" s="19">
        <f>$C58*'Total CH4 prod CO2 Inj'!H56+$D58*'Total CH4 prod CO2 Inj'!Y56-'Inj sep cost'!H56-'Inj sep cost'!Y56</f>
        <v>746578.73679054901</v>
      </c>
      <c r="K58" s="19">
        <f>$C58*'Total CH4 prod CO2 Inj'!I56+$D58*'Total CH4 prod CO2 Inj'!Z56-'Inj sep cost'!I56-'Inj sep cost'!Z56</f>
        <v>746578.73679054901</v>
      </c>
      <c r="L58" s="19">
        <f>$C58*'Total CH4 prod CO2 Inj'!J56+$D58*'Total CH4 prod CO2 Inj'!AA56-'Inj sep cost'!J56-'Inj sep cost'!AA56</f>
        <v>746578.73679054901</v>
      </c>
      <c r="M58" s="19">
        <f>$C58*'Total CH4 prod CO2 Inj'!K56+$D58*'Total CH4 prod CO2 Inj'!AB56-'Inj sep cost'!K56-'Inj sep cost'!AB56</f>
        <v>746578.73679054901</v>
      </c>
      <c r="N58" s="19">
        <f>$C58*'Total CH4 prod CO2 Inj'!L56+$D58*'Total CH4 prod CO2 Inj'!AC56-'Inj sep cost'!L56-'Inj sep cost'!AC56</f>
        <v>746578.73679054901</v>
      </c>
      <c r="O58" s="19">
        <f>$C58*'Total CH4 prod CO2 Inj'!M56+$D58*'Total CH4 prod CO2 Inj'!AD56-'Inj sep cost'!M56-'Inj sep cost'!AD56</f>
        <v>-1885641.263209451</v>
      </c>
      <c r="P58" s="19">
        <f>$C58*'Total CH4 prod CO2 Inj'!N56+$D58*'Total CH4 prod CO2 Inj'!AE56-'Inj sep cost'!N56-'Inj sep cost'!AE56</f>
        <v>965214.18126028473</v>
      </c>
      <c r="Q58" s="19">
        <f>$C58*'Total CH4 prod CO2 Inj'!O56+$D58*'Total CH4 prod CO2 Inj'!AF56-'Inj sep cost'!O56-'Inj sep cost'!AF56</f>
        <v>965214.18126028473</v>
      </c>
      <c r="R58" s="19">
        <f>$C58*'Total CH4 prod CO2 Inj'!P56+$D58*'Total CH4 prod CO2 Inj'!AG56-'Inj sep cost'!P56-'Inj sep cost'!AG56</f>
        <v>965214.18126028473</v>
      </c>
      <c r="S58" s="19">
        <f>$C58*'Total CH4 prod CO2 Inj'!Q56+$D58*'Total CH4 prod CO2 Inj'!AH56-'Inj sep cost'!Q56-'Inj sep cost'!AH56</f>
        <v>965214.18126028473</v>
      </c>
    </row>
    <row r="59" spans="2:19" x14ac:dyDescent="0.45">
      <c r="B59">
        <v>53</v>
      </c>
      <c r="C59" s="17">
        <f t="shared" si="2"/>
        <v>7.3945369832649908</v>
      </c>
      <c r="D59" s="17">
        <f t="shared" si="3"/>
        <v>39.437530577413234</v>
      </c>
      <c r="E59" s="19">
        <f>$C59*'Total CH4 prod CO2 Inj'!C57+$D59*'Total CH4 prod CO2 Inj'!T57-'Inj sep cost'!C57-'Inj sep cost'!T57</f>
        <v>734350.7175833981</v>
      </c>
      <c r="F59" s="19">
        <f>$C59*'Total CH4 prod CO2 Inj'!D57+$D59*'Total CH4 prod CO2 Inj'!U57-'Inj sep cost'!D57-'Inj sep cost'!U57</f>
        <v>734350.7175833981</v>
      </c>
      <c r="G59" s="19">
        <f>$C59*'Total CH4 prod CO2 Inj'!E57+$D59*'Total CH4 prod CO2 Inj'!V57-'Inj sep cost'!E57-'Inj sep cost'!V57</f>
        <v>734350.7175833981</v>
      </c>
      <c r="H59" s="19">
        <f>$C59*'Total CH4 prod CO2 Inj'!F57+$D59*'Total CH4 prod CO2 Inj'!W57-'Inj sep cost'!F57-'Inj sep cost'!W57</f>
        <v>734350.7175833981</v>
      </c>
      <c r="I59" s="19">
        <f>$C59*'Total CH4 prod CO2 Inj'!G57+$D59*'Total CH4 prod CO2 Inj'!X57-'Inj sep cost'!G57-'Inj sep cost'!X57</f>
        <v>734350.7175833981</v>
      </c>
      <c r="J59" s="19">
        <f>$C59*'Total CH4 prod CO2 Inj'!H57+$D59*'Total CH4 prod CO2 Inj'!Y57-'Inj sep cost'!H57-'Inj sep cost'!Y57</f>
        <v>734350.7175833981</v>
      </c>
      <c r="K59" s="19">
        <f>$C59*'Total CH4 prod CO2 Inj'!I57+$D59*'Total CH4 prod CO2 Inj'!Z57-'Inj sep cost'!I57-'Inj sep cost'!Z57</f>
        <v>734350.7175833981</v>
      </c>
      <c r="L59" s="19">
        <f>$C59*'Total CH4 prod CO2 Inj'!J57+$D59*'Total CH4 prod CO2 Inj'!AA57-'Inj sep cost'!J57-'Inj sep cost'!AA57</f>
        <v>734350.7175833981</v>
      </c>
      <c r="M59" s="19">
        <f>$C59*'Total CH4 prod CO2 Inj'!K57+$D59*'Total CH4 prod CO2 Inj'!AB57-'Inj sep cost'!K57-'Inj sep cost'!AB57</f>
        <v>734350.7175833981</v>
      </c>
      <c r="N59" s="19">
        <f>$C59*'Total CH4 prod CO2 Inj'!L57+$D59*'Total CH4 prod CO2 Inj'!AC57-'Inj sep cost'!L57-'Inj sep cost'!AC57</f>
        <v>734350.7175833981</v>
      </c>
      <c r="O59" s="19">
        <f>$C59*'Total CH4 prod CO2 Inj'!M57+$D59*'Total CH4 prod CO2 Inj'!AD57-'Inj sep cost'!M57-'Inj sep cost'!AD57</f>
        <v>734350.7175833981</v>
      </c>
      <c r="P59" s="19">
        <f>$C59*'Total CH4 prod CO2 Inj'!N57+$D59*'Total CH4 prod CO2 Inj'!AE57-'Inj sep cost'!N57-'Inj sep cost'!AE57</f>
        <v>-1897379.2824166019</v>
      </c>
      <c r="Q59" s="19">
        <f>$C59*'Total CH4 prod CO2 Inj'!O57+$D59*'Total CH4 prod CO2 Inj'!AF57-'Inj sep cost'!O57-'Inj sep cost'!AF57</f>
        <v>983909.69645625644</v>
      </c>
      <c r="R59" s="19">
        <f>$C59*'Total CH4 prod CO2 Inj'!P57+$D59*'Total CH4 prod CO2 Inj'!AG57-'Inj sep cost'!P57-'Inj sep cost'!AG57</f>
        <v>983909.69645625644</v>
      </c>
      <c r="S59" s="19">
        <f>$C59*'Total CH4 prod CO2 Inj'!Q57+$D59*'Total CH4 prod CO2 Inj'!AH57-'Inj sep cost'!Q57-'Inj sep cost'!AH57</f>
        <v>983909.69645625644</v>
      </c>
    </row>
    <row r="60" spans="2:19" x14ac:dyDescent="0.45">
      <c r="B60">
        <v>54</v>
      </c>
      <c r="C60" s="17">
        <f t="shared" si="2"/>
        <v>7.5239413804721282</v>
      </c>
      <c r="D60" s="17">
        <f t="shared" si="3"/>
        <v>40.127687362517968</v>
      </c>
      <c r="E60" s="19">
        <f>$C60*'Total CH4 prod CO2 Inj'!C58+$D60*'Total CH4 prod CO2 Inj'!T58-'Inj sep cost'!C58-'Inj sep cost'!T58</f>
        <v>724399.94482038682</v>
      </c>
      <c r="F60" s="19">
        <f>$C60*'Total CH4 prod CO2 Inj'!D58+$D60*'Total CH4 prod CO2 Inj'!U58-'Inj sep cost'!D58-'Inj sep cost'!U58</f>
        <v>724399.94482038682</v>
      </c>
      <c r="G60" s="19">
        <f>$C60*'Total CH4 prod CO2 Inj'!E58+$D60*'Total CH4 prod CO2 Inj'!V58-'Inj sep cost'!E58-'Inj sep cost'!V58</f>
        <v>724399.94482038682</v>
      </c>
      <c r="H60" s="19">
        <f>$C60*'Total CH4 prod CO2 Inj'!F58+$D60*'Total CH4 prod CO2 Inj'!W58-'Inj sep cost'!F58-'Inj sep cost'!W58</f>
        <v>724399.94482038682</v>
      </c>
      <c r="I60" s="19">
        <f>$C60*'Total CH4 prod CO2 Inj'!G58+$D60*'Total CH4 prod CO2 Inj'!X58-'Inj sep cost'!G58-'Inj sep cost'!X58</f>
        <v>724399.94482038682</v>
      </c>
      <c r="J60" s="19">
        <f>$C60*'Total CH4 prod CO2 Inj'!H58+$D60*'Total CH4 prod CO2 Inj'!Y58-'Inj sep cost'!H58-'Inj sep cost'!Y58</f>
        <v>724399.94482038682</v>
      </c>
      <c r="K60" s="19">
        <f>$C60*'Total CH4 prod CO2 Inj'!I58+$D60*'Total CH4 prod CO2 Inj'!Z58-'Inj sep cost'!I58-'Inj sep cost'!Z58</f>
        <v>724399.94482038682</v>
      </c>
      <c r="L60" s="19">
        <f>$C60*'Total CH4 prod CO2 Inj'!J58+$D60*'Total CH4 prod CO2 Inj'!AA58-'Inj sep cost'!J58-'Inj sep cost'!AA58</f>
        <v>724399.94482038682</v>
      </c>
      <c r="M60" s="19">
        <f>$C60*'Total CH4 prod CO2 Inj'!K58+$D60*'Total CH4 prod CO2 Inj'!AB58-'Inj sep cost'!K58-'Inj sep cost'!AB58</f>
        <v>724399.94482038682</v>
      </c>
      <c r="N60" s="19">
        <f>$C60*'Total CH4 prod CO2 Inj'!L58+$D60*'Total CH4 prod CO2 Inj'!AC58-'Inj sep cost'!L58-'Inj sep cost'!AC58</f>
        <v>724399.94482038682</v>
      </c>
      <c r="O60" s="19">
        <f>$C60*'Total CH4 prod CO2 Inj'!M58+$D60*'Total CH4 prod CO2 Inj'!AD58-'Inj sep cost'!M58-'Inj sep cost'!AD58</f>
        <v>724399.94482038682</v>
      </c>
      <c r="P60" s="19">
        <f>$C60*'Total CH4 prod CO2 Inj'!N58+$D60*'Total CH4 prod CO2 Inj'!AE58-'Inj sep cost'!N58-'Inj sep cost'!AE58</f>
        <v>724409.94482038682</v>
      </c>
      <c r="Q60" s="19">
        <f>$C60*'Total CH4 prod CO2 Inj'!O58+$D60*'Total CH4 prod CO2 Inj'!AF58-'Inj sep cost'!O58-'Inj sep cost'!AF58</f>
        <v>-1906870.0551796132</v>
      </c>
      <c r="R60" s="19">
        <f>$C60*'Total CH4 prod CO2 Inj'!P58+$D60*'Total CH4 prod CO2 Inj'!AG58-'Inj sep cost'!P58-'Inj sep cost'!AG58</f>
        <v>978180.09493380086</v>
      </c>
      <c r="S60" s="19">
        <f>$C60*'Total CH4 prod CO2 Inj'!Q58+$D60*'Total CH4 prod CO2 Inj'!AH58-'Inj sep cost'!Q58-'Inj sep cost'!AH58</f>
        <v>978180.09493380086</v>
      </c>
    </row>
    <row r="61" spans="2:19" x14ac:dyDescent="0.45">
      <c r="B61">
        <v>55</v>
      </c>
      <c r="C61" s="17">
        <f t="shared" si="2"/>
        <v>7.6556103546303911</v>
      </c>
      <c r="D61" s="17">
        <f t="shared" si="3"/>
        <v>40.829921891362034</v>
      </c>
      <c r="E61" s="19">
        <f>$C61*'Total CH4 prod CO2 Inj'!C59+$D61*'Total CH4 prod CO2 Inj'!T59-'Inj sep cost'!C59-'Inj sep cost'!T59</f>
        <v>718783.92208220693</v>
      </c>
      <c r="F61" s="19">
        <f>$C61*'Total CH4 prod CO2 Inj'!D59+$D61*'Total CH4 prod CO2 Inj'!U59-'Inj sep cost'!D59-'Inj sep cost'!U59</f>
        <v>718783.92208220693</v>
      </c>
      <c r="G61" s="19">
        <f>$C61*'Total CH4 prod CO2 Inj'!E59+$D61*'Total CH4 prod CO2 Inj'!V59-'Inj sep cost'!E59-'Inj sep cost'!V59</f>
        <v>718783.92208220693</v>
      </c>
      <c r="H61" s="19">
        <f>$C61*'Total CH4 prod CO2 Inj'!F59+$D61*'Total CH4 prod CO2 Inj'!W59-'Inj sep cost'!F59-'Inj sep cost'!W59</f>
        <v>718783.92208220693</v>
      </c>
      <c r="I61" s="19">
        <f>$C61*'Total CH4 prod CO2 Inj'!G59+$D61*'Total CH4 prod CO2 Inj'!X59-'Inj sep cost'!G59-'Inj sep cost'!X59</f>
        <v>718783.92208220693</v>
      </c>
      <c r="J61" s="19">
        <f>$C61*'Total CH4 prod CO2 Inj'!H59+$D61*'Total CH4 prod CO2 Inj'!Y59-'Inj sep cost'!H59-'Inj sep cost'!Y59</f>
        <v>718783.92208220693</v>
      </c>
      <c r="K61" s="19">
        <f>$C61*'Total CH4 prod CO2 Inj'!I59+$D61*'Total CH4 prod CO2 Inj'!Z59-'Inj sep cost'!I59-'Inj sep cost'!Z59</f>
        <v>718783.92208220693</v>
      </c>
      <c r="L61" s="19">
        <f>$C61*'Total CH4 prod CO2 Inj'!J59+$D61*'Total CH4 prod CO2 Inj'!AA59-'Inj sep cost'!J59-'Inj sep cost'!AA59</f>
        <v>718783.92208220693</v>
      </c>
      <c r="M61" s="19">
        <f>$C61*'Total CH4 prod CO2 Inj'!K59+$D61*'Total CH4 prod CO2 Inj'!AB59-'Inj sep cost'!K59-'Inj sep cost'!AB59</f>
        <v>718783.92208220693</v>
      </c>
      <c r="N61" s="19">
        <f>$C61*'Total CH4 prod CO2 Inj'!L59+$D61*'Total CH4 prod CO2 Inj'!AC59-'Inj sep cost'!L59-'Inj sep cost'!AC59</f>
        <v>718783.92208220693</v>
      </c>
      <c r="O61" s="19">
        <f>$C61*'Total CH4 prod CO2 Inj'!M59+$D61*'Total CH4 prod CO2 Inj'!AD59-'Inj sep cost'!M59-'Inj sep cost'!AD59</f>
        <v>718783.92208220693</v>
      </c>
      <c r="P61" s="19">
        <f>$C61*'Total CH4 prod CO2 Inj'!N59+$D61*'Total CH4 prod CO2 Inj'!AE59-'Inj sep cost'!N59-'Inj sep cost'!AE59</f>
        <v>718783.92208220693</v>
      </c>
      <c r="Q61" s="19">
        <f>$C61*'Total CH4 prod CO2 Inj'!O59+$D61*'Total CH4 prod CO2 Inj'!AF59-'Inj sep cost'!O59-'Inj sep cost'!AF59</f>
        <v>718793.92208220693</v>
      </c>
      <c r="R61" s="19">
        <f>$C61*'Total CH4 prod CO2 Inj'!P59+$D61*'Total CH4 prod CO2 Inj'!AG59-'Inj sep cost'!P59-'Inj sep cost'!AG59</f>
        <v>-1912086.0779177931</v>
      </c>
      <c r="S61" s="19">
        <f>$C61*'Total CH4 prod CO2 Inj'!Q59+$D61*'Total CH4 prod CO2 Inj'!AH59-'Inj sep cost'!Q59-'Inj sep cost'!AH59</f>
        <v>972285.48186912353</v>
      </c>
    </row>
    <row r="62" spans="2:19" x14ac:dyDescent="0.45">
      <c r="B62">
        <v>56</v>
      </c>
      <c r="C62" s="17">
        <f t="shared" si="2"/>
        <v>7.7895835358364236</v>
      </c>
      <c r="D62" s="17">
        <f t="shared" si="3"/>
        <v>41.544445524460869</v>
      </c>
      <c r="E62" s="19">
        <f>$C62*'Total CH4 prod CO2 Inj'!C60+$D62*'Total CH4 prod CO2 Inj'!T60-'Inj sep cost'!C60-'Inj sep cost'!T60</f>
        <v>715824.8949755549</v>
      </c>
      <c r="F62" s="19">
        <f>$C62*'Total CH4 prod CO2 Inj'!D60+$D62*'Total CH4 prod CO2 Inj'!U60-'Inj sep cost'!D60-'Inj sep cost'!U60</f>
        <v>715824.8949755549</v>
      </c>
      <c r="G62" s="19">
        <f>$C62*'Total CH4 prod CO2 Inj'!E60+$D62*'Total CH4 prod CO2 Inj'!V60-'Inj sep cost'!E60-'Inj sep cost'!V60</f>
        <v>715824.8949755549</v>
      </c>
      <c r="H62" s="19">
        <f>$C62*'Total CH4 prod CO2 Inj'!F60+$D62*'Total CH4 prod CO2 Inj'!W60-'Inj sep cost'!F60-'Inj sep cost'!W60</f>
        <v>715824.8949755549</v>
      </c>
      <c r="I62" s="19">
        <f>$C62*'Total CH4 prod CO2 Inj'!G60+$D62*'Total CH4 prod CO2 Inj'!X60-'Inj sep cost'!G60-'Inj sep cost'!X60</f>
        <v>715824.8949755549</v>
      </c>
      <c r="J62" s="19">
        <f>$C62*'Total CH4 prod CO2 Inj'!H60+$D62*'Total CH4 prod CO2 Inj'!Y60-'Inj sep cost'!H60-'Inj sep cost'!Y60</f>
        <v>715824.8949755549</v>
      </c>
      <c r="K62" s="19">
        <f>$C62*'Total CH4 prod CO2 Inj'!I60+$D62*'Total CH4 prod CO2 Inj'!Z60-'Inj sep cost'!I60-'Inj sep cost'!Z60</f>
        <v>715824.8949755549</v>
      </c>
      <c r="L62" s="19">
        <f>$C62*'Total CH4 prod CO2 Inj'!J60+$D62*'Total CH4 prod CO2 Inj'!AA60-'Inj sep cost'!J60-'Inj sep cost'!AA60</f>
        <v>715824.8949755549</v>
      </c>
      <c r="M62" s="19">
        <f>$C62*'Total CH4 prod CO2 Inj'!K60+$D62*'Total CH4 prod CO2 Inj'!AB60-'Inj sep cost'!K60-'Inj sep cost'!AB60</f>
        <v>715824.8949755549</v>
      </c>
      <c r="N62" s="19">
        <f>$C62*'Total CH4 prod CO2 Inj'!L60+$D62*'Total CH4 prod CO2 Inj'!AC60-'Inj sep cost'!L60-'Inj sep cost'!AC60</f>
        <v>715824.8949755549</v>
      </c>
      <c r="O62" s="19">
        <f>$C62*'Total CH4 prod CO2 Inj'!M60+$D62*'Total CH4 prod CO2 Inj'!AD60-'Inj sep cost'!M60-'Inj sep cost'!AD60</f>
        <v>715824.8949755549</v>
      </c>
      <c r="P62" s="19">
        <f>$C62*'Total CH4 prod CO2 Inj'!N60+$D62*'Total CH4 prod CO2 Inj'!AE60-'Inj sep cost'!N60-'Inj sep cost'!AE60</f>
        <v>715824.8949755549</v>
      </c>
      <c r="Q62" s="19">
        <f>$C62*'Total CH4 prod CO2 Inj'!O60+$D62*'Total CH4 prod CO2 Inj'!AF60-'Inj sep cost'!O60-'Inj sep cost'!AF60</f>
        <v>715824.8949755549</v>
      </c>
      <c r="R62" s="19">
        <f>$C62*'Total CH4 prod CO2 Inj'!P60+$D62*'Total CH4 prod CO2 Inj'!AG60-'Inj sep cost'!P60-'Inj sep cost'!AG60</f>
        <v>715834.8949755549</v>
      </c>
      <c r="S62" s="19">
        <f>$C62*'Total CH4 prod CO2 Inj'!Q60+$D62*'Total CH4 prod CO2 Inj'!AH60-'Inj sep cost'!Q60-'Inj sep cost'!AH60</f>
        <v>-1914725.1050244451</v>
      </c>
    </row>
    <row r="63" spans="2:19" x14ac:dyDescent="0.45">
      <c r="B63">
        <v>57</v>
      </c>
      <c r="C63" s="17">
        <f t="shared" si="2"/>
        <v>7.9259012477135613</v>
      </c>
      <c r="D63" s="17">
        <f t="shared" si="3"/>
        <v>42.271473321138934</v>
      </c>
      <c r="E63" s="19">
        <f>$C63*'Total CH4 prod CO2 Inj'!C61+$D63*'Total CH4 prod CO2 Inj'!T61-'Inj sep cost'!C61-'Inj sep cost'!T61</f>
        <v>714509.7898425723</v>
      </c>
      <c r="F63" s="19">
        <f>$C63*'Total CH4 prod CO2 Inj'!D61+$D63*'Total CH4 prod CO2 Inj'!U61-'Inj sep cost'!D61-'Inj sep cost'!U61</f>
        <v>714509.7898425723</v>
      </c>
      <c r="G63" s="19">
        <f>$C63*'Total CH4 prod CO2 Inj'!E61+$D63*'Total CH4 prod CO2 Inj'!V61-'Inj sep cost'!E61-'Inj sep cost'!V61</f>
        <v>714509.7898425723</v>
      </c>
      <c r="H63" s="19">
        <f>$C63*'Total CH4 prod CO2 Inj'!F61+$D63*'Total CH4 prod CO2 Inj'!W61-'Inj sep cost'!F61-'Inj sep cost'!W61</f>
        <v>714509.7898425723</v>
      </c>
      <c r="I63" s="19">
        <f>$C63*'Total CH4 prod CO2 Inj'!G61+$D63*'Total CH4 prod CO2 Inj'!X61-'Inj sep cost'!G61-'Inj sep cost'!X61</f>
        <v>714509.7898425723</v>
      </c>
      <c r="J63" s="19">
        <f>$C63*'Total CH4 prod CO2 Inj'!H61+$D63*'Total CH4 prod CO2 Inj'!Y61-'Inj sep cost'!H61-'Inj sep cost'!Y61</f>
        <v>714509.7898425723</v>
      </c>
      <c r="K63" s="19">
        <f>$C63*'Total CH4 prod CO2 Inj'!I61+$D63*'Total CH4 prod CO2 Inj'!Z61-'Inj sep cost'!I61-'Inj sep cost'!Z61</f>
        <v>714509.7898425723</v>
      </c>
      <c r="L63" s="19">
        <f>$C63*'Total CH4 prod CO2 Inj'!J61+$D63*'Total CH4 prod CO2 Inj'!AA61-'Inj sep cost'!J61-'Inj sep cost'!AA61</f>
        <v>714509.7898425723</v>
      </c>
      <c r="M63" s="19">
        <f>$C63*'Total CH4 prod CO2 Inj'!K61+$D63*'Total CH4 prod CO2 Inj'!AB61-'Inj sep cost'!K61-'Inj sep cost'!AB61</f>
        <v>714509.7898425723</v>
      </c>
      <c r="N63" s="19">
        <f>$C63*'Total CH4 prod CO2 Inj'!L61+$D63*'Total CH4 prod CO2 Inj'!AC61-'Inj sep cost'!L61-'Inj sep cost'!AC61</f>
        <v>714509.7898425723</v>
      </c>
      <c r="O63" s="19">
        <f>$C63*'Total CH4 prod CO2 Inj'!M61+$D63*'Total CH4 prod CO2 Inj'!AD61-'Inj sep cost'!M61-'Inj sep cost'!AD61</f>
        <v>714509.7898425723</v>
      </c>
      <c r="P63" s="19">
        <f>$C63*'Total CH4 prod CO2 Inj'!N61+$D63*'Total CH4 prod CO2 Inj'!AE61-'Inj sep cost'!N61-'Inj sep cost'!AE61</f>
        <v>714509.7898425723</v>
      </c>
      <c r="Q63" s="19">
        <f>$C63*'Total CH4 prod CO2 Inj'!O61+$D63*'Total CH4 prod CO2 Inj'!AF61-'Inj sep cost'!O61-'Inj sep cost'!AF61</f>
        <v>714509.7898425723</v>
      </c>
      <c r="R63" s="19">
        <f>$C63*'Total CH4 prod CO2 Inj'!P61+$D63*'Total CH4 prod CO2 Inj'!AG61-'Inj sep cost'!P61-'Inj sep cost'!AG61</f>
        <v>714509.7898425723</v>
      </c>
      <c r="S63" s="19">
        <f>$C63*'Total CH4 prod CO2 Inj'!Q61+$D63*'Total CH4 prod CO2 Inj'!AH61-'Inj sep cost'!Q61-'Inj sep cost'!AH61</f>
        <v>714509.7898425723</v>
      </c>
    </row>
    <row r="64" spans="2:19" x14ac:dyDescent="0.45">
      <c r="B64">
        <v>58</v>
      </c>
      <c r="C64" s="17">
        <f t="shared" si="2"/>
        <v>8.0646045195485492</v>
      </c>
      <c r="D64" s="17">
        <f t="shared" si="3"/>
        <v>43.011224104258872</v>
      </c>
      <c r="E64" s="19">
        <f>$C64*'Total CH4 prod CO2 Inj'!C62+$D64*'Total CH4 prod CO2 Inj'!T62-'Inj sep cost'!C62-'Inj sep cost'!T62</f>
        <v>722198.53617721936</v>
      </c>
      <c r="F64" s="19">
        <f>$C64*'Total CH4 prod CO2 Inj'!D62+$D64*'Total CH4 prod CO2 Inj'!U62-'Inj sep cost'!D62-'Inj sep cost'!U62</f>
        <v>722198.53617721936</v>
      </c>
      <c r="G64" s="19">
        <f>$C64*'Total CH4 prod CO2 Inj'!E62+$D64*'Total CH4 prod CO2 Inj'!V62-'Inj sep cost'!E62-'Inj sep cost'!V62</f>
        <v>722198.53617721936</v>
      </c>
      <c r="H64" s="19">
        <f>$C64*'Total CH4 prod CO2 Inj'!F62+$D64*'Total CH4 prod CO2 Inj'!W62-'Inj sep cost'!F62-'Inj sep cost'!W62</f>
        <v>722198.53617721936</v>
      </c>
      <c r="I64" s="19">
        <f>$C64*'Total CH4 prod CO2 Inj'!G62+$D64*'Total CH4 prod CO2 Inj'!X62-'Inj sep cost'!G62-'Inj sep cost'!X62</f>
        <v>722198.53617721936</v>
      </c>
      <c r="J64" s="19">
        <f>$C64*'Total CH4 prod CO2 Inj'!H62+$D64*'Total CH4 prod CO2 Inj'!Y62-'Inj sep cost'!H62-'Inj sep cost'!Y62</f>
        <v>722198.53617721936</v>
      </c>
      <c r="K64" s="19">
        <f>$C64*'Total CH4 prod CO2 Inj'!I62+$D64*'Total CH4 prod CO2 Inj'!Z62-'Inj sep cost'!I62-'Inj sep cost'!Z62</f>
        <v>722198.53617721936</v>
      </c>
      <c r="L64" s="19">
        <f>$C64*'Total CH4 prod CO2 Inj'!J62+$D64*'Total CH4 prod CO2 Inj'!AA62-'Inj sep cost'!J62-'Inj sep cost'!AA62</f>
        <v>722198.53617721936</v>
      </c>
      <c r="M64" s="19">
        <f>$C64*'Total CH4 prod CO2 Inj'!K62+$D64*'Total CH4 prod CO2 Inj'!AB62-'Inj sep cost'!K62-'Inj sep cost'!AB62</f>
        <v>722198.53617721936</v>
      </c>
      <c r="N64" s="19">
        <f>$C64*'Total CH4 prod CO2 Inj'!L62+$D64*'Total CH4 prod CO2 Inj'!AC62-'Inj sep cost'!L62-'Inj sep cost'!AC62</f>
        <v>722198.53617721936</v>
      </c>
      <c r="O64" s="19">
        <f>$C64*'Total CH4 prod CO2 Inj'!M62+$D64*'Total CH4 prod CO2 Inj'!AD62-'Inj sep cost'!M62-'Inj sep cost'!AD62</f>
        <v>722198.53617721936</v>
      </c>
      <c r="P64" s="19">
        <f>$C64*'Total CH4 prod CO2 Inj'!N62+$D64*'Total CH4 prod CO2 Inj'!AE62-'Inj sep cost'!N62-'Inj sep cost'!AE62</f>
        <v>722198.53617721936</v>
      </c>
      <c r="Q64" s="19">
        <f>$C64*'Total CH4 prod CO2 Inj'!O62+$D64*'Total CH4 prod CO2 Inj'!AF62-'Inj sep cost'!O62-'Inj sep cost'!AF62</f>
        <v>722198.53617721936</v>
      </c>
      <c r="R64" s="19">
        <f>$C64*'Total CH4 prod CO2 Inj'!P62+$D64*'Total CH4 prod CO2 Inj'!AG62-'Inj sep cost'!P62-'Inj sep cost'!AG62</f>
        <v>722198.53617721936</v>
      </c>
      <c r="S64" s="19">
        <f>$C64*'Total CH4 prod CO2 Inj'!Q62+$D64*'Total CH4 prod CO2 Inj'!AH62-'Inj sep cost'!Q62-'Inj sep cost'!AH62</f>
        <v>722198.53617721936</v>
      </c>
    </row>
    <row r="65" spans="2:19" x14ac:dyDescent="0.45">
      <c r="B65">
        <v>59</v>
      </c>
      <c r="C65" s="17">
        <f t="shared" si="2"/>
        <v>8.2057350986406501</v>
      </c>
      <c r="D65" s="17">
        <f t="shared" si="3"/>
        <v>43.763920526083403</v>
      </c>
      <c r="E65" s="19">
        <f>$C65*'Total CH4 prod CO2 Inj'!C63+$D65*'Total CH4 prod CO2 Inj'!T63-'Inj sep cost'!C63-'Inj sep cost'!T63</f>
        <v>723466.48068829533</v>
      </c>
      <c r="F65" s="19">
        <f>$C65*'Total CH4 prod CO2 Inj'!D63+$D65*'Total CH4 prod CO2 Inj'!U63-'Inj sep cost'!D63-'Inj sep cost'!U63</f>
        <v>723466.48068829533</v>
      </c>
      <c r="G65" s="19">
        <f>$C65*'Total CH4 prod CO2 Inj'!E63+$D65*'Total CH4 prod CO2 Inj'!V63-'Inj sep cost'!E63-'Inj sep cost'!V63</f>
        <v>723466.48068829533</v>
      </c>
      <c r="H65" s="19">
        <f>$C65*'Total CH4 prod CO2 Inj'!F63+$D65*'Total CH4 prod CO2 Inj'!W63-'Inj sep cost'!F63-'Inj sep cost'!W63</f>
        <v>723466.48068829533</v>
      </c>
      <c r="I65" s="19">
        <f>$C65*'Total CH4 prod CO2 Inj'!G63+$D65*'Total CH4 prod CO2 Inj'!X63-'Inj sep cost'!G63-'Inj sep cost'!X63</f>
        <v>723466.48068829533</v>
      </c>
      <c r="J65" s="19">
        <f>$C65*'Total CH4 prod CO2 Inj'!H63+$D65*'Total CH4 prod CO2 Inj'!Y63-'Inj sep cost'!H63-'Inj sep cost'!Y63</f>
        <v>723466.48068829533</v>
      </c>
      <c r="K65" s="19">
        <f>$C65*'Total CH4 prod CO2 Inj'!I63+$D65*'Total CH4 prod CO2 Inj'!Z63-'Inj sep cost'!I63-'Inj sep cost'!Z63</f>
        <v>723466.48068829533</v>
      </c>
      <c r="L65" s="19">
        <f>$C65*'Total CH4 prod CO2 Inj'!J63+$D65*'Total CH4 prod CO2 Inj'!AA63-'Inj sep cost'!J63-'Inj sep cost'!AA63</f>
        <v>723466.48068829533</v>
      </c>
      <c r="M65" s="19">
        <f>$C65*'Total CH4 prod CO2 Inj'!K63+$D65*'Total CH4 prod CO2 Inj'!AB63-'Inj sep cost'!K63-'Inj sep cost'!AB63</f>
        <v>723466.48068829533</v>
      </c>
      <c r="N65" s="19">
        <f>$C65*'Total CH4 prod CO2 Inj'!L63+$D65*'Total CH4 prod CO2 Inj'!AC63-'Inj sep cost'!L63-'Inj sep cost'!AC63</f>
        <v>723466.48068829533</v>
      </c>
      <c r="O65" s="19">
        <f>$C65*'Total CH4 prod CO2 Inj'!M63+$D65*'Total CH4 prod CO2 Inj'!AD63-'Inj sep cost'!M63-'Inj sep cost'!AD63</f>
        <v>723466.48068829533</v>
      </c>
      <c r="P65" s="19">
        <f>$C65*'Total CH4 prod CO2 Inj'!N63+$D65*'Total CH4 prod CO2 Inj'!AE63-'Inj sep cost'!N63-'Inj sep cost'!AE63</f>
        <v>723466.48068829533</v>
      </c>
      <c r="Q65" s="19">
        <f>$C65*'Total CH4 prod CO2 Inj'!O63+$D65*'Total CH4 prod CO2 Inj'!AF63-'Inj sep cost'!O63-'Inj sep cost'!AF63</f>
        <v>723466.48068829533</v>
      </c>
      <c r="R65" s="19">
        <f>$C65*'Total CH4 prod CO2 Inj'!P63+$D65*'Total CH4 prod CO2 Inj'!AG63-'Inj sep cost'!P63-'Inj sep cost'!AG63</f>
        <v>723466.48068829533</v>
      </c>
      <c r="S65" s="19">
        <f>$C65*'Total CH4 prod CO2 Inj'!Q63+$D65*'Total CH4 prod CO2 Inj'!AH63-'Inj sep cost'!Q63-'Inj sep cost'!AH63</f>
        <v>723466.48068829533</v>
      </c>
    </row>
    <row r="66" spans="2:19" x14ac:dyDescent="0.45">
      <c r="B66">
        <v>60</v>
      </c>
      <c r="C66" s="17">
        <f t="shared" si="2"/>
        <v>8.3493354628668612</v>
      </c>
      <c r="D66" s="17">
        <f t="shared" si="3"/>
        <v>44.529789135289867</v>
      </c>
      <c r="E66" s="19">
        <f>$C66*'Total CH4 prod CO2 Inj'!C64+$D66*'Total CH4 prod CO2 Inj'!T64-'Inj sep cost'!C64-'Inj sep cost'!T64</f>
        <v>725310.14610964223</v>
      </c>
      <c r="F66" s="19">
        <f>$C66*'Total CH4 prod CO2 Inj'!D64+$D66*'Total CH4 prod CO2 Inj'!U64-'Inj sep cost'!D64-'Inj sep cost'!U64</f>
        <v>725310.14610964223</v>
      </c>
      <c r="G66" s="19">
        <f>$C66*'Total CH4 prod CO2 Inj'!E64+$D66*'Total CH4 prod CO2 Inj'!V64-'Inj sep cost'!E64-'Inj sep cost'!V64</f>
        <v>725310.14610964223</v>
      </c>
      <c r="H66" s="19">
        <f>$C66*'Total CH4 prod CO2 Inj'!F64+$D66*'Total CH4 prod CO2 Inj'!W64-'Inj sep cost'!F64-'Inj sep cost'!W64</f>
        <v>725310.14610964223</v>
      </c>
      <c r="I66" s="19">
        <f>$C66*'Total CH4 prod CO2 Inj'!G64+$D66*'Total CH4 prod CO2 Inj'!X64-'Inj sep cost'!G64-'Inj sep cost'!X64</f>
        <v>725310.14610964223</v>
      </c>
      <c r="J66" s="19">
        <f>$C66*'Total CH4 prod CO2 Inj'!H64+$D66*'Total CH4 prod CO2 Inj'!Y64-'Inj sep cost'!H64-'Inj sep cost'!Y64</f>
        <v>725310.14610964223</v>
      </c>
      <c r="K66" s="19">
        <f>$C66*'Total CH4 prod CO2 Inj'!I64+$D66*'Total CH4 prod CO2 Inj'!Z64-'Inj sep cost'!I64-'Inj sep cost'!Z64</f>
        <v>725310.14610964223</v>
      </c>
      <c r="L66" s="19">
        <f>$C66*'Total CH4 prod CO2 Inj'!J64+$D66*'Total CH4 prod CO2 Inj'!AA64-'Inj sep cost'!J64-'Inj sep cost'!AA64</f>
        <v>725310.14610964223</v>
      </c>
      <c r="M66" s="19">
        <f>$C66*'Total CH4 prod CO2 Inj'!K64+$D66*'Total CH4 prod CO2 Inj'!AB64-'Inj sep cost'!K64-'Inj sep cost'!AB64</f>
        <v>725310.14610964223</v>
      </c>
      <c r="N66" s="19">
        <f>$C66*'Total CH4 prod CO2 Inj'!L64+$D66*'Total CH4 prod CO2 Inj'!AC64-'Inj sep cost'!L64-'Inj sep cost'!AC64</f>
        <v>725310.14610964223</v>
      </c>
      <c r="O66" s="19">
        <f>$C66*'Total CH4 prod CO2 Inj'!M64+$D66*'Total CH4 prod CO2 Inj'!AD64-'Inj sep cost'!M64-'Inj sep cost'!AD64</f>
        <v>725310.14610964223</v>
      </c>
      <c r="P66" s="19">
        <f>$C66*'Total CH4 prod CO2 Inj'!N64+$D66*'Total CH4 prod CO2 Inj'!AE64-'Inj sep cost'!N64-'Inj sep cost'!AE64</f>
        <v>725310.14610964223</v>
      </c>
      <c r="Q66" s="19">
        <f>$C66*'Total CH4 prod CO2 Inj'!O64+$D66*'Total CH4 prod CO2 Inj'!AF64-'Inj sep cost'!O64-'Inj sep cost'!AF64</f>
        <v>725310.14610964223</v>
      </c>
      <c r="R66" s="19">
        <f>$C66*'Total CH4 prod CO2 Inj'!P64+$D66*'Total CH4 prod CO2 Inj'!AG64-'Inj sep cost'!P64-'Inj sep cost'!AG64</f>
        <v>725310.14610964223</v>
      </c>
      <c r="S66" s="19">
        <f>$C66*'Total CH4 prod CO2 Inj'!Q64+$D66*'Total CH4 prod CO2 Inj'!AH64-'Inj sep cost'!Q64-'Inj sep cost'!AH64</f>
        <v>725310.14610964223</v>
      </c>
    </row>
    <row r="67" spans="2:19" x14ac:dyDescent="0.45">
      <c r="B67">
        <v>61</v>
      </c>
      <c r="C67" s="17">
        <f t="shared" si="2"/>
        <v>8.4954488334670319</v>
      </c>
      <c r="D67" s="17">
        <f t="shared" si="3"/>
        <v>45.309060445157442</v>
      </c>
      <c r="E67" s="19">
        <f>$C67*'Total CH4 prod CO2 Inj'!C65+$D67*'Total CH4 prod CO2 Inj'!T65-'Inj sep cost'!C65-'Inj sep cost'!T65</f>
        <v>727572.75090717198</v>
      </c>
      <c r="F67" s="19">
        <f>$C67*'Total CH4 prod CO2 Inj'!D65+$D67*'Total CH4 prod CO2 Inj'!U65-'Inj sep cost'!D65-'Inj sep cost'!U65</f>
        <v>727572.75090717198</v>
      </c>
      <c r="G67" s="19">
        <f>$C67*'Total CH4 prod CO2 Inj'!E65+$D67*'Total CH4 prod CO2 Inj'!V65-'Inj sep cost'!E65-'Inj sep cost'!V65</f>
        <v>727572.75090717198</v>
      </c>
      <c r="H67" s="19">
        <f>$C67*'Total CH4 prod CO2 Inj'!F65+$D67*'Total CH4 prod CO2 Inj'!W65-'Inj sep cost'!F65-'Inj sep cost'!W65</f>
        <v>727572.75090717198</v>
      </c>
      <c r="I67" s="19">
        <f>$C67*'Total CH4 prod CO2 Inj'!G65+$D67*'Total CH4 prod CO2 Inj'!X65-'Inj sep cost'!G65-'Inj sep cost'!X65</f>
        <v>727572.75090717198</v>
      </c>
      <c r="J67" s="19">
        <f>$C67*'Total CH4 prod CO2 Inj'!H65+$D67*'Total CH4 prod CO2 Inj'!Y65-'Inj sep cost'!H65-'Inj sep cost'!Y65</f>
        <v>727572.75090717198</v>
      </c>
      <c r="K67" s="19">
        <f>$C67*'Total CH4 prod CO2 Inj'!I65+$D67*'Total CH4 prod CO2 Inj'!Z65-'Inj sep cost'!I65-'Inj sep cost'!Z65</f>
        <v>727572.75090717198</v>
      </c>
      <c r="L67" s="19">
        <f>$C67*'Total CH4 prod CO2 Inj'!J65+$D67*'Total CH4 prod CO2 Inj'!AA65-'Inj sep cost'!J65-'Inj sep cost'!AA65</f>
        <v>727572.75090717198</v>
      </c>
      <c r="M67" s="19">
        <f>$C67*'Total CH4 prod CO2 Inj'!K65+$D67*'Total CH4 prod CO2 Inj'!AB65-'Inj sep cost'!K65-'Inj sep cost'!AB65</f>
        <v>727572.75090717198</v>
      </c>
      <c r="N67" s="19">
        <f>$C67*'Total CH4 prod CO2 Inj'!L65+$D67*'Total CH4 prod CO2 Inj'!AC65-'Inj sep cost'!L65-'Inj sep cost'!AC65</f>
        <v>727572.75090717198</v>
      </c>
      <c r="O67" s="19">
        <f>$C67*'Total CH4 prod CO2 Inj'!M65+$D67*'Total CH4 prod CO2 Inj'!AD65-'Inj sep cost'!M65-'Inj sep cost'!AD65</f>
        <v>727572.75090717198</v>
      </c>
      <c r="P67" s="19">
        <f>$C67*'Total CH4 prod CO2 Inj'!N65+$D67*'Total CH4 prod CO2 Inj'!AE65-'Inj sep cost'!N65-'Inj sep cost'!AE65</f>
        <v>727572.75090717198</v>
      </c>
      <c r="Q67" s="19">
        <f>$C67*'Total CH4 prod CO2 Inj'!O65+$D67*'Total CH4 prod CO2 Inj'!AF65-'Inj sep cost'!O65-'Inj sep cost'!AF65</f>
        <v>727572.75090717198</v>
      </c>
      <c r="R67" s="19">
        <f>$C67*'Total CH4 prod CO2 Inj'!P65+$D67*'Total CH4 prod CO2 Inj'!AG65-'Inj sep cost'!P65-'Inj sep cost'!AG65</f>
        <v>727572.75090717198</v>
      </c>
      <c r="S67" s="19">
        <f>$C67*'Total CH4 prod CO2 Inj'!Q65+$D67*'Total CH4 prod CO2 Inj'!AH65-'Inj sep cost'!Q65-'Inj sep cost'!AH65</f>
        <v>727572.75090717198</v>
      </c>
    </row>
    <row r="68" spans="2:19" x14ac:dyDescent="0.45">
      <c r="B68">
        <v>62</v>
      </c>
      <c r="C68" s="17">
        <f t="shared" si="2"/>
        <v>8.6441191880527057</v>
      </c>
      <c r="D68" s="17">
        <f t="shared" si="3"/>
        <v>46.101969002947698</v>
      </c>
      <c r="E68" s="19">
        <f>$C68*'Total CH4 prod CO2 Inj'!C66+$D68*'Total CH4 prod CO2 Inj'!T66-'Inj sep cost'!C66-'Inj sep cost'!T66</f>
        <v>730139.49399007624</v>
      </c>
      <c r="F68" s="19">
        <f>$C68*'Total CH4 prod CO2 Inj'!D66+$D68*'Total CH4 prod CO2 Inj'!U66-'Inj sep cost'!D66-'Inj sep cost'!U66</f>
        <v>730139.49399007624</v>
      </c>
      <c r="G68" s="19">
        <f>$C68*'Total CH4 prod CO2 Inj'!E66+$D68*'Total CH4 prod CO2 Inj'!V66-'Inj sep cost'!E66-'Inj sep cost'!V66</f>
        <v>730139.49399007624</v>
      </c>
      <c r="H68" s="19">
        <f>$C68*'Total CH4 prod CO2 Inj'!F66+$D68*'Total CH4 prod CO2 Inj'!W66-'Inj sep cost'!F66-'Inj sep cost'!W66</f>
        <v>730139.49399007624</v>
      </c>
      <c r="I68" s="19">
        <f>$C68*'Total CH4 prod CO2 Inj'!G66+$D68*'Total CH4 prod CO2 Inj'!X66-'Inj sep cost'!G66-'Inj sep cost'!X66</f>
        <v>730139.49399007624</v>
      </c>
      <c r="J68" s="19">
        <f>$C68*'Total CH4 prod CO2 Inj'!H66+$D68*'Total CH4 prod CO2 Inj'!Y66-'Inj sep cost'!H66-'Inj sep cost'!Y66</f>
        <v>730139.49399007624</v>
      </c>
      <c r="K68" s="19">
        <f>$C68*'Total CH4 prod CO2 Inj'!I66+$D68*'Total CH4 prod CO2 Inj'!Z66-'Inj sep cost'!I66-'Inj sep cost'!Z66</f>
        <v>730139.49399007624</v>
      </c>
      <c r="L68" s="19">
        <f>$C68*'Total CH4 prod CO2 Inj'!J66+$D68*'Total CH4 prod CO2 Inj'!AA66-'Inj sep cost'!J66-'Inj sep cost'!AA66</f>
        <v>730139.49399007624</v>
      </c>
      <c r="M68" s="19">
        <f>$C68*'Total CH4 prod CO2 Inj'!K66+$D68*'Total CH4 prod CO2 Inj'!AB66-'Inj sep cost'!K66-'Inj sep cost'!AB66</f>
        <v>730139.49399007624</v>
      </c>
      <c r="N68" s="19">
        <f>$C68*'Total CH4 prod CO2 Inj'!L66+$D68*'Total CH4 prod CO2 Inj'!AC66-'Inj sep cost'!L66-'Inj sep cost'!AC66</f>
        <v>730139.49399007624</v>
      </c>
      <c r="O68" s="19">
        <f>$C68*'Total CH4 prod CO2 Inj'!M66+$D68*'Total CH4 prod CO2 Inj'!AD66-'Inj sep cost'!M66-'Inj sep cost'!AD66</f>
        <v>730139.49399007624</v>
      </c>
      <c r="P68" s="19">
        <f>$C68*'Total CH4 prod CO2 Inj'!N66+$D68*'Total CH4 prod CO2 Inj'!AE66-'Inj sep cost'!N66-'Inj sep cost'!AE66</f>
        <v>730139.49399007624</v>
      </c>
      <c r="Q68" s="19">
        <f>$C68*'Total CH4 prod CO2 Inj'!O66+$D68*'Total CH4 prod CO2 Inj'!AF66-'Inj sep cost'!O66-'Inj sep cost'!AF66</f>
        <v>730139.49399007624</v>
      </c>
      <c r="R68" s="19">
        <f>$C68*'Total CH4 prod CO2 Inj'!P66+$D68*'Total CH4 prod CO2 Inj'!AG66-'Inj sep cost'!P66-'Inj sep cost'!AG66</f>
        <v>730139.49399007624</v>
      </c>
      <c r="S68" s="19">
        <f>$C68*'Total CH4 prod CO2 Inj'!Q66+$D68*'Total CH4 prod CO2 Inj'!AH66-'Inj sep cost'!Q66-'Inj sep cost'!AH66</f>
        <v>730139.49399007624</v>
      </c>
    </row>
    <row r="69" spans="2:19" x14ac:dyDescent="0.45">
      <c r="B69">
        <v>63</v>
      </c>
      <c r="C69" s="17">
        <f t="shared" si="2"/>
        <v>8.7953912738436291</v>
      </c>
      <c r="D69" s="17">
        <f t="shared" si="3"/>
        <v>46.908753460499284</v>
      </c>
      <c r="E69" s="19">
        <f>$C69*'Total CH4 prod CO2 Inj'!C67+$D69*'Total CH4 prod CO2 Inj'!T67-'Inj sep cost'!C67-'Inj sep cost'!T67</f>
        <v>744972.24663889268</v>
      </c>
      <c r="F69" s="19">
        <f>$C69*'Total CH4 prod CO2 Inj'!D67+$D69*'Total CH4 prod CO2 Inj'!U67-'Inj sep cost'!D67-'Inj sep cost'!U67</f>
        <v>744972.24663889268</v>
      </c>
      <c r="G69" s="19">
        <f>$C69*'Total CH4 prod CO2 Inj'!E67+$D69*'Total CH4 prod CO2 Inj'!V67-'Inj sep cost'!E67-'Inj sep cost'!V67</f>
        <v>744972.24663889268</v>
      </c>
      <c r="H69" s="19">
        <f>$C69*'Total CH4 prod CO2 Inj'!F67+$D69*'Total CH4 prod CO2 Inj'!W67-'Inj sep cost'!F67-'Inj sep cost'!W67</f>
        <v>744972.24663889268</v>
      </c>
      <c r="I69" s="19">
        <f>$C69*'Total CH4 prod CO2 Inj'!G67+$D69*'Total CH4 prod CO2 Inj'!X67-'Inj sep cost'!G67-'Inj sep cost'!X67</f>
        <v>744972.24663889268</v>
      </c>
      <c r="J69" s="19">
        <f>$C69*'Total CH4 prod CO2 Inj'!H67+$D69*'Total CH4 prod CO2 Inj'!Y67-'Inj sep cost'!H67-'Inj sep cost'!Y67</f>
        <v>744972.24663889268</v>
      </c>
      <c r="K69" s="19">
        <f>$C69*'Total CH4 prod CO2 Inj'!I67+$D69*'Total CH4 prod CO2 Inj'!Z67-'Inj sep cost'!I67-'Inj sep cost'!Z67</f>
        <v>744972.24663889268</v>
      </c>
      <c r="L69" s="19">
        <f>$C69*'Total CH4 prod CO2 Inj'!J67+$D69*'Total CH4 prod CO2 Inj'!AA67-'Inj sep cost'!J67-'Inj sep cost'!AA67</f>
        <v>744972.24663889268</v>
      </c>
      <c r="M69" s="19">
        <f>$C69*'Total CH4 prod CO2 Inj'!K67+$D69*'Total CH4 prod CO2 Inj'!AB67-'Inj sep cost'!K67-'Inj sep cost'!AB67</f>
        <v>744972.24663889268</v>
      </c>
      <c r="N69" s="19">
        <f>$C69*'Total CH4 prod CO2 Inj'!L67+$D69*'Total CH4 prod CO2 Inj'!AC67-'Inj sep cost'!L67-'Inj sep cost'!AC67</f>
        <v>744972.24663889268</v>
      </c>
      <c r="O69" s="19">
        <f>$C69*'Total CH4 prod CO2 Inj'!M67+$D69*'Total CH4 prod CO2 Inj'!AD67-'Inj sep cost'!M67-'Inj sep cost'!AD67</f>
        <v>744972.24663889268</v>
      </c>
      <c r="P69" s="19">
        <f>$C69*'Total CH4 prod CO2 Inj'!N67+$D69*'Total CH4 prod CO2 Inj'!AE67-'Inj sep cost'!N67-'Inj sep cost'!AE67</f>
        <v>744972.24663889268</v>
      </c>
      <c r="Q69" s="19">
        <f>$C69*'Total CH4 prod CO2 Inj'!O67+$D69*'Total CH4 prod CO2 Inj'!AF67-'Inj sep cost'!O67-'Inj sep cost'!AF67</f>
        <v>744972.24663889268</v>
      </c>
      <c r="R69" s="19">
        <f>$C69*'Total CH4 prod CO2 Inj'!P67+$D69*'Total CH4 prod CO2 Inj'!AG67-'Inj sep cost'!P67-'Inj sep cost'!AG67</f>
        <v>744972.24663889268</v>
      </c>
      <c r="S69" s="19">
        <f>$C69*'Total CH4 prod CO2 Inj'!Q67+$D69*'Total CH4 prod CO2 Inj'!AH67-'Inj sep cost'!Q67-'Inj sep cost'!AH67</f>
        <v>744972.24663889268</v>
      </c>
    </row>
    <row r="70" spans="2:19" x14ac:dyDescent="0.45">
      <c r="B70">
        <v>64</v>
      </c>
      <c r="C70" s="17">
        <f t="shared" si="2"/>
        <v>8.9493106211358935</v>
      </c>
      <c r="D70" s="17">
        <f t="shared" si="3"/>
        <v>47.729656646058025</v>
      </c>
      <c r="E70" s="19">
        <f>$C70*'Total CH4 prod CO2 Inj'!C68+$D70*'Total CH4 prod CO2 Inj'!T68-'Inj sep cost'!C68-'Inj sep cost'!T68</f>
        <v>749085.77088558441</v>
      </c>
      <c r="F70" s="19">
        <f>$C70*'Total CH4 prod CO2 Inj'!D68+$D70*'Total CH4 prod CO2 Inj'!U68-'Inj sep cost'!D68-'Inj sep cost'!U68</f>
        <v>749085.77088558441</v>
      </c>
      <c r="G70" s="19">
        <f>$C70*'Total CH4 prod CO2 Inj'!E68+$D70*'Total CH4 prod CO2 Inj'!V68-'Inj sep cost'!E68-'Inj sep cost'!V68</f>
        <v>749085.77088558441</v>
      </c>
      <c r="H70" s="19">
        <f>$C70*'Total CH4 prod CO2 Inj'!F68+$D70*'Total CH4 prod CO2 Inj'!W68-'Inj sep cost'!F68-'Inj sep cost'!W68</f>
        <v>749085.77088558441</v>
      </c>
      <c r="I70" s="19">
        <f>$C70*'Total CH4 prod CO2 Inj'!G68+$D70*'Total CH4 prod CO2 Inj'!X68-'Inj sep cost'!G68-'Inj sep cost'!X68</f>
        <v>749085.77088558441</v>
      </c>
      <c r="J70" s="19">
        <f>$C70*'Total CH4 prod CO2 Inj'!H68+$D70*'Total CH4 prod CO2 Inj'!Y68-'Inj sep cost'!H68-'Inj sep cost'!Y68</f>
        <v>749085.77088558441</v>
      </c>
      <c r="K70" s="19">
        <f>$C70*'Total CH4 prod CO2 Inj'!I68+$D70*'Total CH4 prod CO2 Inj'!Z68-'Inj sep cost'!I68-'Inj sep cost'!Z68</f>
        <v>749085.77088558441</v>
      </c>
      <c r="L70" s="19">
        <f>$C70*'Total CH4 prod CO2 Inj'!J68+$D70*'Total CH4 prod CO2 Inj'!AA68-'Inj sep cost'!J68-'Inj sep cost'!AA68</f>
        <v>749085.77088558441</v>
      </c>
      <c r="M70" s="19">
        <f>$C70*'Total CH4 prod CO2 Inj'!K68+$D70*'Total CH4 prod CO2 Inj'!AB68-'Inj sep cost'!K68-'Inj sep cost'!AB68</f>
        <v>749085.77088558441</v>
      </c>
      <c r="N70" s="19">
        <f>$C70*'Total CH4 prod CO2 Inj'!L68+$D70*'Total CH4 prod CO2 Inj'!AC68-'Inj sep cost'!L68-'Inj sep cost'!AC68</f>
        <v>749085.77088558441</v>
      </c>
      <c r="O70" s="19">
        <f>$C70*'Total CH4 prod CO2 Inj'!M68+$D70*'Total CH4 prod CO2 Inj'!AD68-'Inj sep cost'!M68-'Inj sep cost'!AD68</f>
        <v>749085.77088558441</v>
      </c>
      <c r="P70" s="19">
        <f>$C70*'Total CH4 prod CO2 Inj'!N68+$D70*'Total CH4 prod CO2 Inj'!AE68-'Inj sep cost'!N68-'Inj sep cost'!AE68</f>
        <v>749085.77088558441</v>
      </c>
      <c r="Q70" s="19">
        <f>$C70*'Total CH4 prod CO2 Inj'!O68+$D70*'Total CH4 prod CO2 Inj'!AF68-'Inj sep cost'!O68-'Inj sep cost'!AF68</f>
        <v>749085.77088558441</v>
      </c>
      <c r="R70" s="19">
        <f>$C70*'Total CH4 prod CO2 Inj'!P68+$D70*'Total CH4 prod CO2 Inj'!AG68-'Inj sep cost'!P68-'Inj sep cost'!AG68</f>
        <v>749085.77088558441</v>
      </c>
      <c r="S70" s="19">
        <f>$C70*'Total CH4 prod CO2 Inj'!Q68+$D70*'Total CH4 prod CO2 Inj'!AH68-'Inj sep cost'!Q68-'Inj sep cost'!AH68</f>
        <v>749085.77088558441</v>
      </c>
    </row>
    <row r="71" spans="2:19" x14ac:dyDescent="0.45">
      <c r="B71">
        <v>65</v>
      </c>
      <c r="C71" s="17">
        <f t="shared" si="2"/>
        <v>9.1059235570057719</v>
      </c>
      <c r="D71" s="17">
        <f t="shared" si="3"/>
        <v>48.564925637364041</v>
      </c>
      <c r="E71" s="19">
        <f>$C71*'Total CH4 prod CO2 Inj'!C69+$D71*'Total CH4 prod CO2 Inj'!T69-'Inj sep cost'!C69-'Inj sep cost'!T69</f>
        <v>753330.25786847877</v>
      </c>
      <c r="F71" s="19">
        <f>$C71*'Total CH4 prod CO2 Inj'!D69+$D71*'Total CH4 prod CO2 Inj'!U69-'Inj sep cost'!D69-'Inj sep cost'!U69</f>
        <v>753330.25786847877</v>
      </c>
      <c r="G71" s="19">
        <f>$C71*'Total CH4 prod CO2 Inj'!E69+$D71*'Total CH4 prod CO2 Inj'!V69-'Inj sep cost'!E69-'Inj sep cost'!V69</f>
        <v>753330.25786847877</v>
      </c>
      <c r="H71" s="19">
        <f>$C71*'Total CH4 prod CO2 Inj'!F69+$D71*'Total CH4 prod CO2 Inj'!W69-'Inj sep cost'!F69-'Inj sep cost'!W69</f>
        <v>753330.25786847877</v>
      </c>
      <c r="I71" s="19">
        <f>$C71*'Total CH4 prod CO2 Inj'!G69+$D71*'Total CH4 prod CO2 Inj'!X69-'Inj sep cost'!G69-'Inj sep cost'!X69</f>
        <v>753330.25786847877</v>
      </c>
      <c r="J71" s="19">
        <f>$C71*'Total CH4 prod CO2 Inj'!H69+$D71*'Total CH4 prod CO2 Inj'!Y69-'Inj sep cost'!H69-'Inj sep cost'!Y69</f>
        <v>753330.25786847877</v>
      </c>
      <c r="K71" s="19">
        <f>$C71*'Total CH4 prod CO2 Inj'!I69+$D71*'Total CH4 prod CO2 Inj'!Z69-'Inj sep cost'!I69-'Inj sep cost'!Z69</f>
        <v>753330.25786847877</v>
      </c>
      <c r="L71" s="19">
        <f>$C71*'Total CH4 prod CO2 Inj'!J69+$D71*'Total CH4 prod CO2 Inj'!AA69-'Inj sep cost'!J69-'Inj sep cost'!AA69</f>
        <v>753330.25786847877</v>
      </c>
      <c r="M71" s="19">
        <f>$C71*'Total CH4 prod CO2 Inj'!K69+$D71*'Total CH4 prod CO2 Inj'!AB69-'Inj sep cost'!K69-'Inj sep cost'!AB69</f>
        <v>753330.25786847877</v>
      </c>
      <c r="N71" s="19">
        <f>$C71*'Total CH4 prod CO2 Inj'!L69+$D71*'Total CH4 prod CO2 Inj'!AC69-'Inj sep cost'!L69-'Inj sep cost'!AC69</f>
        <v>753330.25786847877</v>
      </c>
      <c r="O71" s="19">
        <f>$C71*'Total CH4 prod CO2 Inj'!M69+$D71*'Total CH4 prod CO2 Inj'!AD69-'Inj sep cost'!M69-'Inj sep cost'!AD69</f>
        <v>753330.25786847877</v>
      </c>
      <c r="P71" s="19">
        <f>$C71*'Total CH4 prod CO2 Inj'!N69+$D71*'Total CH4 prod CO2 Inj'!AE69-'Inj sep cost'!N69-'Inj sep cost'!AE69</f>
        <v>753330.25786847877</v>
      </c>
      <c r="Q71" s="19">
        <f>$C71*'Total CH4 prod CO2 Inj'!O69+$D71*'Total CH4 prod CO2 Inj'!AF69-'Inj sep cost'!O69-'Inj sep cost'!AF69</f>
        <v>753330.25786847877</v>
      </c>
      <c r="R71" s="19">
        <f>$C71*'Total CH4 prod CO2 Inj'!P69+$D71*'Total CH4 prod CO2 Inj'!AG69-'Inj sep cost'!P69-'Inj sep cost'!AG69</f>
        <v>753330.25786847877</v>
      </c>
      <c r="S71" s="19">
        <f>$C71*'Total CH4 prod CO2 Inj'!Q69+$D71*'Total CH4 prod CO2 Inj'!AH69-'Inj sep cost'!Q69-'Inj sep cost'!AH69</f>
        <v>753330.25786847877</v>
      </c>
    </row>
    <row r="72" spans="2:19" x14ac:dyDescent="0.45">
      <c r="B72">
        <v>66</v>
      </c>
      <c r="C72" s="17">
        <f t="shared" ref="C72:C106" si="4">C71*(1+$C$2)</f>
        <v>9.2652772192533739</v>
      </c>
      <c r="D72" s="17">
        <f t="shared" ref="D72:D106" si="5">D71*(1+$C$3)</f>
        <v>49.414811836017918</v>
      </c>
      <c r="E72" s="19">
        <f>$C72*'Total CH4 prod CO2 Inj'!C70+$D72*'Total CH4 prod CO2 Inj'!T70-'Inj sep cost'!C70-'Inj sep cost'!T70</f>
        <v>757567.94830562593</v>
      </c>
      <c r="F72" s="19">
        <f>$C72*'Total CH4 prod CO2 Inj'!D70+$D72*'Total CH4 prod CO2 Inj'!U70-'Inj sep cost'!D70-'Inj sep cost'!U70</f>
        <v>757567.94830562593</v>
      </c>
      <c r="G72" s="19">
        <f>$C72*'Total CH4 prod CO2 Inj'!E70+$D72*'Total CH4 prod CO2 Inj'!V70-'Inj sep cost'!E70-'Inj sep cost'!V70</f>
        <v>757567.94830562593</v>
      </c>
      <c r="H72" s="19">
        <f>$C72*'Total CH4 prod CO2 Inj'!F70+$D72*'Total CH4 prod CO2 Inj'!W70-'Inj sep cost'!F70-'Inj sep cost'!W70</f>
        <v>757567.94830562593</v>
      </c>
      <c r="I72" s="19">
        <f>$C72*'Total CH4 prod CO2 Inj'!G70+$D72*'Total CH4 prod CO2 Inj'!X70-'Inj sep cost'!G70-'Inj sep cost'!X70</f>
        <v>757567.94830562593</v>
      </c>
      <c r="J72" s="19">
        <f>$C72*'Total CH4 prod CO2 Inj'!H70+$D72*'Total CH4 prod CO2 Inj'!Y70-'Inj sep cost'!H70-'Inj sep cost'!Y70</f>
        <v>757567.94830562593</v>
      </c>
      <c r="K72" s="19">
        <f>$C72*'Total CH4 prod CO2 Inj'!I70+$D72*'Total CH4 prod CO2 Inj'!Z70-'Inj sep cost'!I70-'Inj sep cost'!Z70</f>
        <v>757567.94830562593</v>
      </c>
      <c r="L72" s="19">
        <f>$C72*'Total CH4 prod CO2 Inj'!J70+$D72*'Total CH4 prod CO2 Inj'!AA70-'Inj sep cost'!J70-'Inj sep cost'!AA70</f>
        <v>757567.94830562593</v>
      </c>
      <c r="M72" s="19">
        <f>$C72*'Total CH4 prod CO2 Inj'!K70+$D72*'Total CH4 prod CO2 Inj'!AB70-'Inj sep cost'!K70-'Inj sep cost'!AB70</f>
        <v>757567.94830562593</v>
      </c>
      <c r="N72" s="19">
        <f>$C72*'Total CH4 prod CO2 Inj'!L70+$D72*'Total CH4 prod CO2 Inj'!AC70-'Inj sep cost'!L70-'Inj sep cost'!AC70</f>
        <v>757567.94830562593</v>
      </c>
      <c r="O72" s="19">
        <f>$C72*'Total CH4 prod CO2 Inj'!M70+$D72*'Total CH4 prod CO2 Inj'!AD70-'Inj sep cost'!M70-'Inj sep cost'!AD70</f>
        <v>757567.94830562593</v>
      </c>
      <c r="P72" s="19">
        <f>$C72*'Total CH4 prod CO2 Inj'!N70+$D72*'Total CH4 prod CO2 Inj'!AE70-'Inj sep cost'!N70-'Inj sep cost'!AE70</f>
        <v>757567.94830562593</v>
      </c>
      <c r="Q72" s="19">
        <f>$C72*'Total CH4 prod CO2 Inj'!O70+$D72*'Total CH4 prod CO2 Inj'!AF70-'Inj sep cost'!O70-'Inj sep cost'!AF70</f>
        <v>757567.94830562593</v>
      </c>
      <c r="R72" s="19">
        <f>$C72*'Total CH4 prod CO2 Inj'!P70+$D72*'Total CH4 prod CO2 Inj'!AG70-'Inj sep cost'!P70-'Inj sep cost'!AG70</f>
        <v>757567.94830562593</v>
      </c>
      <c r="S72" s="19">
        <f>$C72*'Total CH4 prod CO2 Inj'!Q70+$D72*'Total CH4 prod CO2 Inj'!AH70-'Inj sep cost'!Q70-'Inj sep cost'!AH70</f>
        <v>757567.94830562593</v>
      </c>
    </row>
    <row r="73" spans="2:19" x14ac:dyDescent="0.45">
      <c r="B73">
        <v>67</v>
      </c>
      <c r="C73" s="17">
        <f t="shared" si="4"/>
        <v>9.4274195705903079</v>
      </c>
      <c r="D73" s="17">
        <f t="shared" si="5"/>
        <v>50.279571043148238</v>
      </c>
      <c r="E73" s="19">
        <f>$C73*'Total CH4 prod CO2 Inj'!C71+$D73*'Total CH4 prod CO2 Inj'!T71-'Inj sep cost'!C71-'Inj sep cost'!T71</f>
        <v>761668.45131840603</v>
      </c>
      <c r="F73" s="19">
        <f>$C73*'Total CH4 prod CO2 Inj'!D71+$D73*'Total CH4 prod CO2 Inj'!U71-'Inj sep cost'!D71-'Inj sep cost'!U71</f>
        <v>761668.45131840603</v>
      </c>
      <c r="G73" s="19">
        <f>$C73*'Total CH4 prod CO2 Inj'!E71+$D73*'Total CH4 prod CO2 Inj'!V71-'Inj sep cost'!E71-'Inj sep cost'!V71</f>
        <v>761668.45131840603</v>
      </c>
      <c r="H73" s="19">
        <f>$C73*'Total CH4 prod CO2 Inj'!F71+$D73*'Total CH4 prod CO2 Inj'!W71-'Inj sep cost'!F71-'Inj sep cost'!W71</f>
        <v>761668.45131840603</v>
      </c>
      <c r="I73" s="19">
        <f>$C73*'Total CH4 prod CO2 Inj'!G71+$D73*'Total CH4 prod CO2 Inj'!X71-'Inj sep cost'!G71-'Inj sep cost'!X71</f>
        <v>761668.45131840603</v>
      </c>
      <c r="J73" s="19">
        <f>$C73*'Total CH4 prod CO2 Inj'!H71+$D73*'Total CH4 prod CO2 Inj'!Y71-'Inj sep cost'!H71-'Inj sep cost'!Y71</f>
        <v>761668.45131840603</v>
      </c>
      <c r="K73" s="19">
        <f>$C73*'Total CH4 prod CO2 Inj'!I71+$D73*'Total CH4 prod CO2 Inj'!Z71-'Inj sep cost'!I71-'Inj sep cost'!Z71</f>
        <v>761668.45131840603</v>
      </c>
      <c r="L73" s="19">
        <f>$C73*'Total CH4 prod CO2 Inj'!J71+$D73*'Total CH4 prod CO2 Inj'!AA71-'Inj sep cost'!J71-'Inj sep cost'!AA71</f>
        <v>761668.45131840603</v>
      </c>
      <c r="M73" s="19">
        <f>$C73*'Total CH4 prod CO2 Inj'!K71+$D73*'Total CH4 prod CO2 Inj'!AB71-'Inj sep cost'!K71-'Inj sep cost'!AB71</f>
        <v>761668.45131840603</v>
      </c>
      <c r="N73" s="19">
        <f>$C73*'Total CH4 prod CO2 Inj'!L71+$D73*'Total CH4 prod CO2 Inj'!AC71-'Inj sep cost'!L71-'Inj sep cost'!AC71</f>
        <v>761668.45131840603</v>
      </c>
      <c r="O73" s="19">
        <f>$C73*'Total CH4 prod CO2 Inj'!M71+$D73*'Total CH4 prod CO2 Inj'!AD71-'Inj sep cost'!M71-'Inj sep cost'!AD71</f>
        <v>761668.45131840603</v>
      </c>
      <c r="P73" s="19">
        <f>$C73*'Total CH4 prod CO2 Inj'!N71+$D73*'Total CH4 prod CO2 Inj'!AE71-'Inj sep cost'!N71-'Inj sep cost'!AE71</f>
        <v>761668.45131840603</v>
      </c>
      <c r="Q73" s="19">
        <f>$C73*'Total CH4 prod CO2 Inj'!O71+$D73*'Total CH4 prod CO2 Inj'!AF71-'Inj sep cost'!O71-'Inj sep cost'!AF71</f>
        <v>761668.45131840603</v>
      </c>
      <c r="R73" s="19">
        <f>$C73*'Total CH4 prod CO2 Inj'!P71+$D73*'Total CH4 prod CO2 Inj'!AG71-'Inj sep cost'!P71-'Inj sep cost'!AG71</f>
        <v>761668.45131840603</v>
      </c>
      <c r="S73" s="19">
        <f>$C73*'Total CH4 prod CO2 Inj'!Q71+$D73*'Total CH4 prod CO2 Inj'!AH71-'Inj sep cost'!Q71-'Inj sep cost'!AH71</f>
        <v>761668.45131840603</v>
      </c>
    </row>
    <row r="74" spans="2:19" x14ac:dyDescent="0.45">
      <c r="B74">
        <v>68</v>
      </c>
      <c r="C74" s="17">
        <f t="shared" si="4"/>
        <v>9.5923994130756398</v>
      </c>
      <c r="D74" s="17">
        <f t="shared" si="5"/>
        <v>51.159463536403337</v>
      </c>
      <c r="E74" s="19">
        <f>$C74*'Total CH4 prod CO2 Inj'!C72+$D74*'Total CH4 prod CO2 Inj'!T72-'Inj sep cost'!C72-'Inj sep cost'!T72</f>
        <v>784093.41678124666</v>
      </c>
      <c r="F74" s="19">
        <f>$C74*'Total CH4 prod CO2 Inj'!D72+$D74*'Total CH4 prod CO2 Inj'!U72-'Inj sep cost'!D72-'Inj sep cost'!U72</f>
        <v>784093.41678124666</v>
      </c>
      <c r="G74" s="19">
        <f>$C74*'Total CH4 prod CO2 Inj'!E72+$D74*'Total CH4 prod CO2 Inj'!V72-'Inj sep cost'!E72-'Inj sep cost'!V72</f>
        <v>784093.41678124666</v>
      </c>
      <c r="H74" s="19">
        <f>$C74*'Total CH4 prod CO2 Inj'!F72+$D74*'Total CH4 prod CO2 Inj'!W72-'Inj sep cost'!F72-'Inj sep cost'!W72</f>
        <v>784093.41678124666</v>
      </c>
      <c r="I74" s="19">
        <f>$C74*'Total CH4 prod CO2 Inj'!G72+$D74*'Total CH4 prod CO2 Inj'!X72-'Inj sep cost'!G72-'Inj sep cost'!X72</f>
        <v>784093.41678124666</v>
      </c>
      <c r="J74" s="19">
        <f>$C74*'Total CH4 prod CO2 Inj'!H72+$D74*'Total CH4 prod CO2 Inj'!Y72-'Inj sep cost'!H72-'Inj sep cost'!Y72</f>
        <v>784093.41678124666</v>
      </c>
      <c r="K74" s="19">
        <f>$C74*'Total CH4 prod CO2 Inj'!I72+$D74*'Total CH4 prod CO2 Inj'!Z72-'Inj sep cost'!I72-'Inj sep cost'!Z72</f>
        <v>784093.41678124666</v>
      </c>
      <c r="L74" s="19">
        <f>$C74*'Total CH4 prod CO2 Inj'!J72+$D74*'Total CH4 prod CO2 Inj'!AA72-'Inj sep cost'!J72-'Inj sep cost'!AA72</f>
        <v>784093.41678124666</v>
      </c>
      <c r="M74" s="19">
        <f>$C74*'Total CH4 prod CO2 Inj'!K72+$D74*'Total CH4 prod CO2 Inj'!AB72-'Inj sep cost'!K72-'Inj sep cost'!AB72</f>
        <v>784093.41678124666</v>
      </c>
      <c r="N74" s="19">
        <f>$C74*'Total CH4 prod CO2 Inj'!L72+$D74*'Total CH4 prod CO2 Inj'!AC72-'Inj sep cost'!L72-'Inj sep cost'!AC72</f>
        <v>784093.41678124666</v>
      </c>
      <c r="O74" s="19">
        <f>$C74*'Total CH4 prod CO2 Inj'!M72+$D74*'Total CH4 prod CO2 Inj'!AD72-'Inj sep cost'!M72-'Inj sep cost'!AD72</f>
        <v>784093.41678124666</v>
      </c>
      <c r="P74" s="19">
        <f>$C74*'Total CH4 prod CO2 Inj'!N72+$D74*'Total CH4 prod CO2 Inj'!AE72-'Inj sep cost'!N72-'Inj sep cost'!AE72</f>
        <v>784093.41678124666</v>
      </c>
      <c r="Q74" s="19">
        <f>$C74*'Total CH4 prod CO2 Inj'!O72+$D74*'Total CH4 prod CO2 Inj'!AF72-'Inj sep cost'!O72-'Inj sep cost'!AF72</f>
        <v>784093.41678124666</v>
      </c>
      <c r="R74" s="19">
        <f>$C74*'Total CH4 prod CO2 Inj'!P72+$D74*'Total CH4 prod CO2 Inj'!AG72-'Inj sep cost'!P72-'Inj sep cost'!AG72</f>
        <v>784093.41678124666</v>
      </c>
      <c r="S74" s="19">
        <f>$C74*'Total CH4 prod CO2 Inj'!Q72+$D74*'Total CH4 prod CO2 Inj'!AH72-'Inj sep cost'!Q72-'Inj sep cost'!AH72</f>
        <v>784093.41678124666</v>
      </c>
    </row>
    <row r="75" spans="2:19" x14ac:dyDescent="0.45">
      <c r="B75">
        <v>69</v>
      </c>
      <c r="C75" s="17">
        <f t="shared" si="4"/>
        <v>9.760266402804465</v>
      </c>
      <c r="D75" s="17">
        <f t="shared" si="5"/>
        <v>52.054754148290399</v>
      </c>
      <c r="E75" s="19">
        <f>$C75*'Total CH4 prod CO2 Inj'!C73+$D75*'Total CH4 prod CO2 Inj'!T73-'Inj sep cost'!C73-'Inj sep cost'!T73</f>
        <v>789568.22003184725</v>
      </c>
      <c r="F75" s="19">
        <f>$C75*'Total CH4 prod CO2 Inj'!D73+$D75*'Total CH4 prod CO2 Inj'!U73-'Inj sep cost'!D73-'Inj sep cost'!U73</f>
        <v>789568.22003184725</v>
      </c>
      <c r="G75" s="19">
        <f>$C75*'Total CH4 prod CO2 Inj'!E73+$D75*'Total CH4 prod CO2 Inj'!V73-'Inj sep cost'!E73-'Inj sep cost'!V73</f>
        <v>789568.22003184725</v>
      </c>
      <c r="H75" s="19">
        <f>$C75*'Total CH4 prod CO2 Inj'!F73+$D75*'Total CH4 prod CO2 Inj'!W73-'Inj sep cost'!F73-'Inj sep cost'!W73</f>
        <v>789568.22003184725</v>
      </c>
      <c r="I75" s="19">
        <f>$C75*'Total CH4 prod CO2 Inj'!G73+$D75*'Total CH4 prod CO2 Inj'!X73-'Inj sep cost'!G73-'Inj sep cost'!X73</f>
        <v>789568.22003184725</v>
      </c>
      <c r="J75" s="19">
        <f>$C75*'Total CH4 prod CO2 Inj'!H73+$D75*'Total CH4 prod CO2 Inj'!Y73-'Inj sep cost'!H73-'Inj sep cost'!Y73</f>
        <v>789568.22003184725</v>
      </c>
      <c r="K75" s="19">
        <f>$C75*'Total CH4 prod CO2 Inj'!I73+$D75*'Total CH4 prod CO2 Inj'!Z73-'Inj sep cost'!I73-'Inj sep cost'!Z73</f>
        <v>789568.22003184725</v>
      </c>
      <c r="L75" s="19">
        <f>$C75*'Total CH4 prod CO2 Inj'!J73+$D75*'Total CH4 prod CO2 Inj'!AA73-'Inj sep cost'!J73-'Inj sep cost'!AA73</f>
        <v>789568.22003184725</v>
      </c>
      <c r="M75" s="19">
        <f>$C75*'Total CH4 prod CO2 Inj'!K73+$D75*'Total CH4 prod CO2 Inj'!AB73-'Inj sep cost'!K73-'Inj sep cost'!AB73</f>
        <v>789568.22003184725</v>
      </c>
      <c r="N75" s="19">
        <f>$C75*'Total CH4 prod CO2 Inj'!L73+$D75*'Total CH4 prod CO2 Inj'!AC73-'Inj sep cost'!L73-'Inj sep cost'!AC73</f>
        <v>789568.22003184725</v>
      </c>
      <c r="O75" s="19">
        <f>$C75*'Total CH4 prod CO2 Inj'!M73+$D75*'Total CH4 prod CO2 Inj'!AD73-'Inj sep cost'!M73-'Inj sep cost'!AD73</f>
        <v>789568.22003184725</v>
      </c>
      <c r="P75" s="19">
        <f>$C75*'Total CH4 prod CO2 Inj'!N73+$D75*'Total CH4 prod CO2 Inj'!AE73-'Inj sep cost'!N73-'Inj sep cost'!AE73</f>
        <v>789568.22003184725</v>
      </c>
      <c r="Q75" s="19">
        <f>$C75*'Total CH4 prod CO2 Inj'!O73+$D75*'Total CH4 prod CO2 Inj'!AF73-'Inj sep cost'!O73-'Inj sep cost'!AF73</f>
        <v>789568.22003184725</v>
      </c>
      <c r="R75" s="19">
        <f>$C75*'Total CH4 prod CO2 Inj'!P73+$D75*'Total CH4 prod CO2 Inj'!AG73-'Inj sep cost'!P73-'Inj sep cost'!AG73</f>
        <v>789568.22003184725</v>
      </c>
      <c r="S75" s="19">
        <f>$C75*'Total CH4 prod CO2 Inj'!Q73+$D75*'Total CH4 prod CO2 Inj'!AH73-'Inj sep cost'!Q73-'Inj sep cost'!AH73</f>
        <v>789568.22003184725</v>
      </c>
    </row>
    <row r="76" spans="2:19" x14ac:dyDescent="0.45">
      <c r="B76">
        <v>70</v>
      </c>
      <c r="C76" s="17">
        <f t="shared" si="4"/>
        <v>9.9310710648535441</v>
      </c>
      <c r="D76" s="17">
        <f t="shared" si="5"/>
        <v>52.965712345885485</v>
      </c>
      <c r="E76" s="19">
        <f>$C76*'Total CH4 prod CO2 Inj'!C74+$D76*'Total CH4 prod CO2 Inj'!T74-'Inj sep cost'!C74-'Inj sep cost'!T74</f>
        <v>794677.40022220509</v>
      </c>
      <c r="F76" s="19">
        <f>$C76*'Total CH4 prod CO2 Inj'!D74+$D76*'Total CH4 prod CO2 Inj'!U74-'Inj sep cost'!D74-'Inj sep cost'!U74</f>
        <v>794677.40022220509</v>
      </c>
      <c r="G76" s="19">
        <f>$C76*'Total CH4 prod CO2 Inj'!E74+$D76*'Total CH4 prod CO2 Inj'!V74-'Inj sep cost'!E74-'Inj sep cost'!V74</f>
        <v>794677.40022220509</v>
      </c>
      <c r="H76" s="19">
        <f>$C76*'Total CH4 prod CO2 Inj'!F74+$D76*'Total CH4 prod CO2 Inj'!W74-'Inj sep cost'!F74-'Inj sep cost'!W74</f>
        <v>794677.40022220509</v>
      </c>
      <c r="I76" s="19">
        <f>$C76*'Total CH4 prod CO2 Inj'!G74+$D76*'Total CH4 prod CO2 Inj'!X74-'Inj sep cost'!G74-'Inj sep cost'!X74</f>
        <v>794677.40022220509</v>
      </c>
      <c r="J76" s="19">
        <f>$C76*'Total CH4 prod CO2 Inj'!H74+$D76*'Total CH4 prod CO2 Inj'!Y74-'Inj sep cost'!H74-'Inj sep cost'!Y74</f>
        <v>794677.40022220509</v>
      </c>
      <c r="K76" s="19">
        <f>$C76*'Total CH4 prod CO2 Inj'!I74+$D76*'Total CH4 prod CO2 Inj'!Z74-'Inj sep cost'!I74-'Inj sep cost'!Z74</f>
        <v>794677.40022220509</v>
      </c>
      <c r="L76" s="19">
        <f>$C76*'Total CH4 prod CO2 Inj'!J74+$D76*'Total CH4 prod CO2 Inj'!AA74-'Inj sep cost'!J74-'Inj sep cost'!AA74</f>
        <v>794677.40022220509</v>
      </c>
      <c r="M76" s="19">
        <f>$C76*'Total CH4 prod CO2 Inj'!K74+$D76*'Total CH4 prod CO2 Inj'!AB74-'Inj sep cost'!K74-'Inj sep cost'!AB74</f>
        <v>794677.40022220509</v>
      </c>
      <c r="N76" s="19">
        <f>$C76*'Total CH4 prod CO2 Inj'!L74+$D76*'Total CH4 prod CO2 Inj'!AC74-'Inj sep cost'!L74-'Inj sep cost'!AC74</f>
        <v>794677.40022220509</v>
      </c>
      <c r="O76" s="19">
        <f>$C76*'Total CH4 prod CO2 Inj'!M74+$D76*'Total CH4 prod CO2 Inj'!AD74-'Inj sep cost'!M74-'Inj sep cost'!AD74</f>
        <v>794677.40022220509</v>
      </c>
      <c r="P76" s="19">
        <f>$C76*'Total CH4 prod CO2 Inj'!N74+$D76*'Total CH4 prod CO2 Inj'!AE74-'Inj sep cost'!N74-'Inj sep cost'!AE74</f>
        <v>794677.40022220509</v>
      </c>
      <c r="Q76" s="19">
        <f>$C76*'Total CH4 prod CO2 Inj'!O74+$D76*'Total CH4 prod CO2 Inj'!AF74-'Inj sep cost'!O74-'Inj sep cost'!AF74</f>
        <v>794677.40022220509</v>
      </c>
      <c r="R76" s="19">
        <f>$C76*'Total CH4 prod CO2 Inj'!P74+$D76*'Total CH4 prod CO2 Inj'!AG74-'Inj sep cost'!P74-'Inj sep cost'!AG74</f>
        <v>794677.40022220509</v>
      </c>
      <c r="S76" s="19">
        <f>$C76*'Total CH4 prod CO2 Inj'!Q74+$D76*'Total CH4 prod CO2 Inj'!AH74-'Inj sep cost'!Q74-'Inj sep cost'!AH74</f>
        <v>794677.40022220509</v>
      </c>
    </row>
    <row r="77" spans="2:19" x14ac:dyDescent="0.45">
      <c r="B77">
        <v>71</v>
      </c>
      <c r="C77" s="17">
        <f t="shared" si="4"/>
        <v>10.104864808488482</v>
      </c>
      <c r="D77" s="17">
        <f t="shared" si="5"/>
        <v>53.892612311938485</v>
      </c>
      <c r="E77" s="19">
        <f>$C77*'Total CH4 prod CO2 Inj'!C75+$D77*'Total CH4 prod CO2 Inj'!T75-'Inj sep cost'!C75-'Inj sep cost'!T75</f>
        <v>799313.24056255724</v>
      </c>
      <c r="F77" s="19">
        <f>$C77*'Total CH4 prod CO2 Inj'!D75+$D77*'Total CH4 prod CO2 Inj'!U75-'Inj sep cost'!D75-'Inj sep cost'!U75</f>
        <v>799313.24056255724</v>
      </c>
      <c r="G77" s="19">
        <f>$C77*'Total CH4 prod CO2 Inj'!E75+$D77*'Total CH4 prod CO2 Inj'!V75-'Inj sep cost'!E75-'Inj sep cost'!V75</f>
        <v>799313.24056255724</v>
      </c>
      <c r="H77" s="19">
        <f>$C77*'Total CH4 prod CO2 Inj'!F75+$D77*'Total CH4 prod CO2 Inj'!W75-'Inj sep cost'!F75-'Inj sep cost'!W75</f>
        <v>799313.24056255724</v>
      </c>
      <c r="I77" s="19">
        <f>$C77*'Total CH4 prod CO2 Inj'!G75+$D77*'Total CH4 prod CO2 Inj'!X75-'Inj sep cost'!G75-'Inj sep cost'!X75</f>
        <v>799313.24056255724</v>
      </c>
      <c r="J77" s="19">
        <f>$C77*'Total CH4 prod CO2 Inj'!H75+$D77*'Total CH4 prod CO2 Inj'!Y75-'Inj sep cost'!H75-'Inj sep cost'!Y75</f>
        <v>799313.24056255724</v>
      </c>
      <c r="K77" s="19">
        <f>$C77*'Total CH4 prod CO2 Inj'!I75+$D77*'Total CH4 prod CO2 Inj'!Z75-'Inj sep cost'!I75-'Inj sep cost'!Z75</f>
        <v>799313.24056255724</v>
      </c>
      <c r="L77" s="19">
        <f>$C77*'Total CH4 prod CO2 Inj'!J75+$D77*'Total CH4 prod CO2 Inj'!AA75-'Inj sep cost'!J75-'Inj sep cost'!AA75</f>
        <v>799313.24056255724</v>
      </c>
      <c r="M77" s="19">
        <f>$C77*'Total CH4 prod CO2 Inj'!K75+$D77*'Total CH4 prod CO2 Inj'!AB75-'Inj sep cost'!K75-'Inj sep cost'!AB75</f>
        <v>799313.24056255724</v>
      </c>
      <c r="N77" s="19">
        <f>$C77*'Total CH4 prod CO2 Inj'!L75+$D77*'Total CH4 prod CO2 Inj'!AC75-'Inj sep cost'!L75-'Inj sep cost'!AC75</f>
        <v>799313.24056255724</v>
      </c>
      <c r="O77" s="19">
        <f>$C77*'Total CH4 prod CO2 Inj'!M75+$D77*'Total CH4 prod CO2 Inj'!AD75-'Inj sep cost'!M75-'Inj sep cost'!AD75</f>
        <v>799313.24056255724</v>
      </c>
      <c r="P77" s="19">
        <f>$C77*'Total CH4 prod CO2 Inj'!N75+$D77*'Total CH4 prod CO2 Inj'!AE75-'Inj sep cost'!N75-'Inj sep cost'!AE75</f>
        <v>799313.24056255724</v>
      </c>
      <c r="Q77" s="19">
        <f>$C77*'Total CH4 prod CO2 Inj'!O75+$D77*'Total CH4 prod CO2 Inj'!AF75-'Inj sep cost'!O75-'Inj sep cost'!AF75</f>
        <v>799313.24056255724</v>
      </c>
      <c r="R77" s="19">
        <f>$C77*'Total CH4 prod CO2 Inj'!P75+$D77*'Total CH4 prod CO2 Inj'!AG75-'Inj sep cost'!P75-'Inj sep cost'!AG75</f>
        <v>799313.24056255724</v>
      </c>
      <c r="S77" s="19">
        <f>$C77*'Total CH4 prod CO2 Inj'!Q75+$D77*'Total CH4 prod CO2 Inj'!AH75-'Inj sep cost'!Q75-'Inj sep cost'!AH75</f>
        <v>799313.24056255724</v>
      </c>
    </row>
    <row r="78" spans="2:19" x14ac:dyDescent="0.45">
      <c r="B78">
        <v>72</v>
      </c>
      <c r="C78" s="17">
        <f t="shared" si="4"/>
        <v>10.281699942637031</v>
      </c>
      <c r="D78" s="17">
        <f t="shared" si="5"/>
        <v>54.83573302739741</v>
      </c>
      <c r="E78" s="19">
        <f>$C78*'Total CH4 prod CO2 Inj'!C76+$D78*'Total CH4 prod CO2 Inj'!T76-'Inj sep cost'!C76-'Inj sep cost'!T76</f>
        <v>803298.90879981359</v>
      </c>
      <c r="F78" s="19">
        <f>$C78*'Total CH4 prod CO2 Inj'!D76+$D78*'Total CH4 prod CO2 Inj'!U76-'Inj sep cost'!D76-'Inj sep cost'!U76</f>
        <v>803298.90879981359</v>
      </c>
      <c r="G78" s="19">
        <f>$C78*'Total CH4 prod CO2 Inj'!E76+$D78*'Total CH4 prod CO2 Inj'!V76-'Inj sep cost'!E76-'Inj sep cost'!V76</f>
        <v>803298.90879981359</v>
      </c>
      <c r="H78" s="19">
        <f>$C78*'Total CH4 prod CO2 Inj'!F76+$D78*'Total CH4 prod CO2 Inj'!W76-'Inj sep cost'!F76-'Inj sep cost'!W76</f>
        <v>803298.90879981359</v>
      </c>
      <c r="I78" s="19">
        <f>$C78*'Total CH4 prod CO2 Inj'!G76+$D78*'Total CH4 prod CO2 Inj'!X76-'Inj sep cost'!G76-'Inj sep cost'!X76</f>
        <v>803298.90879981359</v>
      </c>
      <c r="J78" s="19">
        <f>$C78*'Total CH4 prod CO2 Inj'!H76+$D78*'Total CH4 prod CO2 Inj'!Y76-'Inj sep cost'!H76-'Inj sep cost'!Y76</f>
        <v>803298.90879981359</v>
      </c>
      <c r="K78" s="19">
        <f>$C78*'Total CH4 prod CO2 Inj'!I76+$D78*'Total CH4 prod CO2 Inj'!Z76-'Inj sep cost'!I76-'Inj sep cost'!Z76</f>
        <v>803298.90879981359</v>
      </c>
      <c r="L78" s="19">
        <f>$C78*'Total CH4 prod CO2 Inj'!J76+$D78*'Total CH4 prod CO2 Inj'!AA76-'Inj sep cost'!J76-'Inj sep cost'!AA76</f>
        <v>803298.90879981359</v>
      </c>
      <c r="M78" s="19">
        <f>$C78*'Total CH4 prod CO2 Inj'!K76+$D78*'Total CH4 prod CO2 Inj'!AB76-'Inj sep cost'!K76-'Inj sep cost'!AB76</f>
        <v>803298.90879981359</v>
      </c>
      <c r="N78" s="19">
        <f>$C78*'Total CH4 prod CO2 Inj'!L76+$D78*'Total CH4 prod CO2 Inj'!AC76-'Inj sep cost'!L76-'Inj sep cost'!AC76</f>
        <v>803298.90879981359</v>
      </c>
      <c r="O78" s="19">
        <f>$C78*'Total CH4 prod CO2 Inj'!M76+$D78*'Total CH4 prod CO2 Inj'!AD76-'Inj sep cost'!M76-'Inj sep cost'!AD76</f>
        <v>803298.90879981359</v>
      </c>
      <c r="P78" s="19">
        <f>$C78*'Total CH4 prod CO2 Inj'!N76+$D78*'Total CH4 prod CO2 Inj'!AE76-'Inj sep cost'!N76-'Inj sep cost'!AE76</f>
        <v>803298.90879981359</v>
      </c>
      <c r="Q78" s="19">
        <f>$C78*'Total CH4 prod CO2 Inj'!O76+$D78*'Total CH4 prod CO2 Inj'!AF76-'Inj sep cost'!O76-'Inj sep cost'!AF76</f>
        <v>803298.90879981359</v>
      </c>
      <c r="R78" s="19">
        <f>$C78*'Total CH4 prod CO2 Inj'!P76+$D78*'Total CH4 prod CO2 Inj'!AG76-'Inj sep cost'!P76-'Inj sep cost'!AG76</f>
        <v>803298.90879981359</v>
      </c>
      <c r="S78" s="19">
        <f>$C78*'Total CH4 prod CO2 Inj'!Q76+$D78*'Total CH4 prod CO2 Inj'!AH76-'Inj sep cost'!Q76-'Inj sep cost'!AH76</f>
        <v>803298.90879981359</v>
      </c>
    </row>
    <row r="79" spans="2:19" x14ac:dyDescent="0.45">
      <c r="B79">
        <v>73</v>
      </c>
      <c r="C79" s="17">
        <f t="shared" si="4"/>
        <v>10.461629691633179</v>
      </c>
      <c r="D79" s="17">
        <f t="shared" si="5"/>
        <v>55.795358355376869</v>
      </c>
      <c r="E79" s="19">
        <f>$C79*'Total CH4 prod CO2 Inj'!C77+$D79*'Total CH4 prod CO2 Inj'!T77-'Inj sep cost'!C77-'Inj sep cost'!T77</f>
        <v>834356.47603071737</v>
      </c>
      <c r="F79" s="19">
        <f>$C79*'Total CH4 prod CO2 Inj'!D77+$D79*'Total CH4 prod CO2 Inj'!U77-'Inj sep cost'!D77-'Inj sep cost'!U77</f>
        <v>834356.47603071737</v>
      </c>
      <c r="G79" s="19">
        <f>$C79*'Total CH4 prod CO2 Inj'!E77+$D79*'Total CH4 prod CO2 Inj'!V77-'Inj sep cost'!E77-'Inj sep cost'!V77</f>
        <v>834356.47603071737</v>
      </c>
      <c r="H79" s="19">
        <f>$C79*'Total CH4 prod CO2 Inj'!F77+$D79*'Total CH4 prod CO2 Inj'!W77-'Inj sep cost'!F77-'Inj sep cost'!W77</f>
        <v>834356.47603071737</v>
      </c>
      <c r="I79" s="19">
        <f>$C79*'Total CH4 prod CO2 Inj'!G77+$D79*'Total CH4 prod CO2 Inj'!X77-'Inj sep cost'!G77-'Inj sep cost'!X77</f>
        <v>834356.47603071737</v>
      </c>
      <c r="J79" s="19">
        <f>$C79*'Total CH4 prod CO2 Inj'!H77+$D79*'Total CH4 prod CO2 Inj'!Y77-'Inj sep cost'!H77-'Inj sep cost'!Y77</f>
        <v>834356.47603071737</v>
      </c>
      <c r="K79" s="19">
        <f>$C79*'Total CH4 prod CO2 Inj'!I77+$D79*'Total CH4 prod CO2 Inj'!Z77-'Inj sep cost'!I77-'Inj sep cost'!Z77</f>
        <v>834356.47603071737</v>
      </c>
      <c r="L79" s="19">
        <f>$C79*'Total CH4 prod CO2 Inj'!J77+$D79*'Total CH4 prod CO2 Inj'!AA77-'Inj sep cost'!J77-'Inj sep cost'!AA77</f>
        <v>834356.47603071737</v>
      </c>
      <c r="M79" s="19">
        <f>$C79*'Total CH4 prod CO2 Inj'!K77+$D79*'Total CH4 prod CO2 Inj'!AB77-'Inj sep cost'!K77-'Inj sep cost'!AB77</f>
        <v>834356.47603071737</v>
      </c>
      <c r="N79" s="19">
        <f>$C79*'Total CH4 prod CO2 Inj'!L77+$D79*'Total CH4 prod CO2 Inj'!AC77-'Inj sep cost'!L77-'Inj sep cost'!AC77</f>
        <v>834356.47603071737</v>
      </c>
      <c r="O79" s="19">
        <f>$C79*'Total CH4 prod CO2 Inj'!M77+$D79*'Total CH4 prod CO2 Inj'!AD77-'Inj sep cost'!M77-'Inj sep cost'!AD77</f>
        <v>834356.47603071737</v>
      </c>
      <c r="P79" s="19">
        <f>$C79*'Total CH4 prod CO2 Inj'!N77+$D79*'Total CH4 prod CO2 Inj'!AE77-'Inj sep cost'!N77-'Inj sep cost'!AE77</f>
        <v>834356.47603071737</v>
      </c>
      <c r="Q79" s="19">
        <f>$C79*'Total CH4 prod CO2 Inj'!O77+$D79*'Total CH4 prod CO2 Inj'!AF77-'Inj sep cost'!O77-'Inj sep cost'!AF77</f>
        <v>834356.47603071737</v>
      </c>
      <c r="R79" s="19">
        <f>$C79*'Total CH4 prod CO2 Inj'!P77+$D79*'Total CH4 prod CO2 Inj'!AG77-'Inj sep cost'!P77-'Inj sep cost'!AG77</f>
        <v>834356.47603071737</v>
      </c>
      <c r="S79" s="19">
        <f>$C79*'Total CH4 prod CO2 Inj'!Q77+$D79*'Total CH4 prod CO2 Inj'!AH77-'Inj sep cost'!Q77-'Inj sep cost'!AH77</f>
        <v>834356.47603071737</v>
      </c>
    </row>
    <row r="80" spans="2:19" x14ac:dyDescent="0.45">
      <c r="B80">
        <v>74</v>
      </c>
      <c r="C80" s="17">
        <f t="shared" si="4"/>
        <v>10.644708211236761</v>
      </c>
      <c r="D80" s="17">
        <f t="shared" si="5"/>
        <v>56.771777126595971</v>
      </c>
      <c r="E80" s="19">
        <f>$C80*'Total CH4 prod CO2 Inj'!C78+$D80*'Total CH4 prod CO2 Inj'!T78-'Inj sep cost'!C78-'Inj sep cost'!T78</f>
        <v>839272.25946755591</v>
      </c>
      <c r="F80" s="19">
        <f>$C80*'Total CH4 prod CO2 Inj'!D78+$D80*'Total CH4 prod CO2 Inj'!U78-'Inj sep cost'!D78-'Inj sep cost'!U78</f>
        <v>839272.25946755591</v>
      </c>
      <c r="G80" s="19">
        <f>$C80*'Total CH4 prod CO2 Inj'!E78+$D80*'Total CH4 prod CO2 Inj'!V78-'Inj sep cost'!E78-'Inj sep cost'!V78</f>
        <v>839272.25946755591</v>
      </c>
      <c r="H80" s="19">
        <f>$C80*'Total CH4 prod CO2 Inj'!F78+$D80*'Total CH4 prod CO2 Inj'!W78-'Inj sep cost'!F78-'Inj sep cost'!W78</f>
        <v>839272.25946755591</v>
      </c>
      <c r="I80" s="19">
        <f>$C80*'Total CH4 prod CO2 Inj'!G78+$D80*'Total CH4 prod CO2 Inj'!X78-'Inj sep cost'!G78-'Inj sep cost'!X78</f>
        <v>839272.25946755591</v>
      </c>
      <c r="J80" s="19">
        <f>$C80*'Total CH4 prod CO2 Inj'!H78+$D80*'Total CH4 prod CO2 Inj'!Y78-'Inj sep cost'!H78-'Inj sep cost'!Y78</f>
        <v>839272.25946755591</v>
      </c>
      <c r="K80" s="19">
        <f>$C80*'Total CH4 prod CO2 Inj'!I78+$D80*'Total CH4 prod CO2 Inj'!Z78-'Inj sep cost'!I78-'Inj sep cost'!Z78</f>
        <v>839272.25946755591</v>
      </c>
      <c r="L80" s="19">
        <f>$C80*'Total CH4 prod CO2 Inj'!J78+$D80*'Total CH4 prod CO2 Inj'!AA78-'Inj sep cost'!J78-'Inj sep cost'!AA78</f>
        <v>839272.25946755591</v>
      </c>
      <c r="M80" s="19">
        <f>$C80*'Total CH4 prod CO2 Inj'!K78+$D80*'Total CH4 prod CO2 Inj'!AB78-'Inj sep cost'!K78-'Inj sep cost'!AB78</f>
        <v>839272.25946755591</v>
      </c>
      <c r="N80" s="19">
        <f>$C80*'Total CH4 prod CO2 Inj'!L78+$D80*'Total CH4 prod CO2 Inj'!AC78-'Inj sep cost'!L78-'Inj sep cost'!AC78</f>
        <v>839272.25946755591</v>
      </c>
      <c r="O80" s="19">
        <f>$C80*'Total CH4 prod CO2 Inj'!M78+$D80*'Total CH4 prod CO2 Inj'!AD78-'Inj sep cost'!M78-'Inj sep cost'!AD78</f>
        <v>839272.25946755591</v>
      </c>
      <c r="P80" s="19">
        <f>$C80*'Total CH4 prod CO2 Inj'!N78+$D80*'Total CH4 prod CO2 Inj'!AE78-'Inj sep cost'!N78-'Inj sep cost'!AE78</f>
        <v>839272.25946755591</v>
      </c>
      <c r="Q80" s="19">
        <f>$C80*'Total CH4 prod CO2 Inj'!O78+$D80*'Total CH4 prod CO2 Inj'!AF78-'Inj sep cost'!O78-'Inj sep cost'!AF78</f>
        <v>839272.25946755591</v>
      </c>
      <c r="R80" s="19">
        <f>$C80*'Total CH4 prod CO2 Inj'!P78+$D80*'Total CH4 prod CO2 Inj'!AG78-'Inj sep cost'!P78-'Inj sep cost'!AG78</f>
        <v>839272.25946755591</v>
      </c>
      <c r="S80" s="19">
        <f>$C80*'Total CH4 prod CO2 Inj'!Q78+$D80*'Total CH4 prod CO2 Inj'!AH78-'Inj sep cost'!Q78-'Inj sep cost'!AH78</f>
        <v>839272.25946755591</v>
      </c>
    </row>
    <row r="81" spans="2:19" x14ac:dyDescent="0.45">
      <c r="B81">
        <v>75</v>
      </c>
      <c r="C81" s="17">
        <f t="shared" si="4"/>
        <v>10.830990604933405</v>
      </c>
      <c r="D81" s="17">
        <f t="shared" si="5"/>
        <v>57.765283226311404</v>
      </c>
      <c r="E81" s="19">
        <f>$C81*'Total CH4 prod CO2 Inj'!C79+$D81*'Total CH4 prod CO2 Inj'!T79-'Inj sep cost'!C79-'Inj sep cost'!T79</f>
        <v>843327.81706550624</v>
      </c>
      <c r="F81" s="19">
        <f>$C81*'Total CH4 prod CO2 Inj'!D79+$D81*'Total CH4 prod CO2 Inj'!U79-'Inj sep cost'!D79-'Inj sep cost'!U79</f>
        <v>843327.81706550624</v>
      </c>
      <c r="G81" s="19">
        <f>$C81*'Total CH4 prod CO2 Inj'!E79+$D81*'Total CH4 prod CO2 Inj'!V79-'Inj sep cost'!E79-'Inj sep cost'!V79</f>
        <v>843327.81706550624</v>
      </c>
      <c r="H81" s="19">
        <f>$C81*'Total CH4 prod CO2 Inj'!F79+$D81*'Total CH4 prod CO2 Inj'!W79-'Inj sep cost'!F79-'Inj sep cost'!W79</f>
        <v>843327.81706550624</v>
      </c>
      <c r="I81" s="19">
        <f>$C81*'Total CH4 prod CO2 Inj'!G79+$D81*'Total CH4 prod CO2 Inj'!X79-'Inj sep cost'!G79-'Inj sep cost'!X79</f>
        <v>843327.81706550624</v>
      </c>
      <c r="J81" s="19">
        <f>$C81*'Total CH4 prod CO2 Inj'!H79+$D81*'Total CH4 prod CO2 Inj'!Y79-'Inj sep cost'!H79-'Inj sep cost'!Y79</f>
        <v>843327.81706550624</v>
      </c>
      <c r="K81" s="19">
        <f>$C81*'Total CH4 prod CO2 Inj'!I79+$D81*'Total CH4 prod CO2 Inj'!Z79-'Inj sep cost'!I79-'Inj sep cost'!Z79</f>
        <v>843327.81706550624</v>
      </c>
      <c r="L81" s="19">
        <f>$C81*'Total CH4 prod CO2 Inj'!J79+$D81*'Total CH4 prod CO2 Inj'!AA79-'Inj sep cost'!J79-'Inj sep cost'!AA79</f>
        <v>843327.81706550624</v>
      </c>
      <c r="M81" s="19">
        <f>$C81*'Total CH4 prod CO2 Inj'!K79+$D81*'Total CH4 prod CO2 Inj'!AB79-'Inj sep cost'!K79-'Inj sep cost'!AB79</f>
        <v>843327.81706550624</v>
      </c>
      <c r="N81" s="19">
        <f>$C81*'Total CH4 prod CO2 Inj'!L79+$D81*'Total CH4 prod CO2 Inj'!AC79-'Inj sep cost'!L79-'Inj sep cost'!AC79</f>
        <v>843327.81706550624</v>
      </c>
      <c r="O81" s="19">
        <f>$C81*'Total CH4 prod CO2 Inj'!M79+$D81*'Total CH4 prod CO2 Inj'!AD79-'Inj sep cost'!M79-'Inj sep cost'!AD79</f>
        <v>843327.81706550624</v>
      </c>
      <c r="P81" s="19">
        <f>$C81*'Total CH4 prod CO2 Inj'!N79+$D81*'Total CH4 prod CO2 Inj'!AE79-'Inj sep cost'!N79-'Inj sep cost'!AE79</f>
        <v>843327.81706550624</v>
      </c>
      <c r="Q81" s="19">
        <f>$C81*'Total CH4 prod CO2 Inj'!O79+$D81*'Total CH4 prod CO2 Inj'!AF79-'Inj sep cost'!O79-'Inj sep cost'!AF79</f>
        <v>843327.81706550624</v>
      </c>
      <c r="R81" s="19">
        <f>$C81*'Total CH4 prod CO2 Inj'!P79+$D81*'Total CH4 prod CO2 Inj'!AG79-'Inj sep cost'!P79-'Inj sep cost'!AG79</f>
        <v>843327.81706550624</v>
      </c>
      <c r="S81" s="19">
        <f>$C81*'Total CH4 prod CO2 Inj'!Q79+$D81*'Total CH4 prod CO2 Inj'!AH79-'Inj sep cost'!Q79-'Inj sep cost'!AH79</f>
        <v>843327.81706550624</v>
      </c>
    </row>
    <row r="82" spans="2:19" x14ac:dyDescent="0.45">
      <c r="B82">
        <v>76</v>
      </c>
      <c r="C82" s="17">
        <f t="shared" si="4"/>
        <v>11.02053294051974</v>
      </c>
      <c r="D82" s="17">
        <f t="shared" si="5"/>
        <v>58.776175682771857</v>
      </c>
      <c r="E82" s="19">
        <f>$C82*'Total CH4 prod CO2 Inj'!C80+$D82*'Total CH4 prod CO2 Inj'!T80-'Inj sep cost'!C80-'Inj sep cost'!T80</f>
        <v>846394.34863838227</v>
      </c>
      <c r="F82" s="19">
        <f>$C82*'Total CH4 prod CO2 Inj'!D80+$D82*'Total CH4 prod CO2 Inj'!U80-'Inj sep cost'!D80-'Inj sep cost'!U80</f>
        <v>846394.34863838227</v>
      </c>
      <c r="G82" s="19">
        <f>$C82*'Total CH4 prod CO2 Inj'!E80+$D82*'Total CH4 prod CO2 Inj'!V80-'Inj sep cost'!E80-'Inj sep cost'!V80</f>
        <v>846394.34863838227</v>
      </c>
      <c r="H82" s="19">
        <f>$C82*'Total CH4 prod CO2 Inj'!F80+$D82*'Total CH4 prod CO2 Inj'!W80-'Inj sep cost'!F80-'Inj sep cost'!W80</f>
        <v>846394.34863838227</v>
      </c>
      <c r="I82" s="19">
        <f>$C82*'Total CH4 prod CO2 Inj'!G80+$D82*'Total CH4 prod CO2 Inj'!X80-'Inj sep cost'!G80-'Inj sep cost'!X80</f>
        <v>846394.34863838227</v>
      </c>
      <c r="J82" s="19">
        <f>$C82*'Total CH4 prod CO2 Inj'!H80+$D82*'Total CH4 prod CO2 Inj'!Y80-'Inj sep cost'!H80-'Inj sep cost'!Y80</f>
        <v>846394.34863838227</v>
      </c>
      <c r="K82" s="19">
        <f>$C82*'Total CH4 prod CO2 Inj'!I80+$D82*'Total CH4 prod CO2 Inj'!Z80-'Inj sep cost'!I80-'Inj sep cost'!Z80</f>
        <v>846394.34863838227</v>
      </c>
      <c r="L82" s="19">
        <f>$C82*'Total CH4 prod CO2 Inj'!J80+$D82*'Total CH4 prod CO2 Inj'!AA80-'Inj sep cost'!J80-'Inj sep cost'!AA80</f>
        <v>846394.34863838227</v>
      </c>
      <c r="M82" s="19">
        <f>$C82*'Total CH4 prod CO2 Inj'!K80+$D82*'Total CH4 prod CO2 Inj'!AB80-'Inj sep cost'!K80-'Inj sep cost'!AB80</f>
        <v>846394.34863838227</v>
      </c>
      <c r="N82" s="19">
        <f>$C82*'Total CH4 prod CO2 Inj'!L80+$D82*'Total CH4 prod CO2 Inj'!AC80-'Inj sep cost'!L80-'Inj sep cost'!AC80</f>
        <v>846394.34863838227</v>
      </c>
      <c r="O82" s="19">
        <f>$C82*'Total CH4 prod CO2 Inj'!M80+$D82*'Total CH4 prod CO2 Inj'!AD80-'Inj sep cost'!M80-'Inj sep cost'!AD80</f>
        <v>846394.34863838227</v>
      </c>
      <c r="P82" s="19">
        <f>$C82*'Total CH4 prod CO2 Inj'!N80+$D82*'Total CH4 prod CO2 Inj'!AE80-'Inj sep cost'!N80-'Inj sep cost'!AE80</f>
        <v>846394.34863838227</v>
      </c>
      <c r="Q82" s="19">
        <f>$C82*'Total CH4 prod CO2 Inj'!O80+$D82*'Total CH4 prod CO2 Inj'!AF80-'Inj sep cost'!O80-'Inj sep cost'!AF80</f>
        <v>846394.34863838227</v>
      </c>
      <c r="R82" s="19">
        <f>$C82*'Total CH4 prod CO2 Inj'!P80+$D82*'Total CH4 prod CO2 Inj'!AG80-'Inj sep cost'!P80-'Inj sep cost'!AG80</f>
        <v>846394.34863838227</v>
      </c>
      <c r="S82" s="19">
        <f>$C82*'Total CH4 prod CO2 Inj'!Q80+$D82*'Total CH4 prod CO2 Inj'!AH80-'Inj sep cost'!Q80-'Inj sep cost'!AH80</f>
        <v>846394.34863838227</v>
      </c>
    </row>
    <row r="83" spans="2:19" x14ac:dyDescent="0.45">
      <c r="B83">
        <v>77</v>
      </c>
      <c r="C83" s="17">
        <f t="shared" si="4"/>
        <v>11.213392266978836</v>
      </c>
      <c r="D83" s="17">
        <f t="shared" si="5"/>
        <v>59.80475875722037</v>
      </c>
      <c r="E83" s="19">
        <f>$C83*'Total CH4 prod CO2 Inj'!C81+$D83*'Total CH4 prod CO2 Inj'!T81-'Inj sep cost'!C81-'Inj sep cost'!T81</f>
        <v>848466.64352217875</v>
      </c>
      <c r="F83" s="19">
        <f>$C83*'Total CH4 prod CO2 Inj'!D81+$D83*'Total CH4 prod CO2 Inj'!U81-'Inj sep cost'!D81-'Inj sep cost'!U81</f>
        <v>848466.64352217875</v>
      </c>
      <c r="G83" s="19">
        <f>$C83*'Total CH4 prod CO2 Inj'!E81+$D83*'Total CH4 prod CO2 Inj'!V81-'Inj sep cost'!E81-'Inj sep cost'!V81</f>
        <v>848466.64352217875</v>
      </c>
      <c r="H83" s="19">
        <f>$C83*'Total CH4 prod CO2 Inj'!F81+$D83*'Total CH4 prod CO2 Inj'!W81-'Inj sep cost'!F81-'Inj sep cost'!W81</f>
        <v>848466.64352217875</v>
      </c>
      <c r="I83" s="19">
        <f>$C83*'Total CH4 prod CO2 Inj'!G81+$D83*'Total CH4 prod CO2 Inj'!X81-'Inj sep cost'!G81-'Inj sep cost'!X81</f>
        <v>848466.64352217875</v>
      </c>
      <c r="J83" s="19">
        <f>$C83*'Total CH4 prod CO2 Inj'!H81+$D83*'Total CH4 prod CO2 Inj'!Y81-'Inj sep cost'!H81-'Inj sep cost'!Y81</f>
        <v>848466.64352217875</v>
      </c>
      <c r="K83" s="19">
        <f>$C83*'Total CH4 prod CO2 Inj'!I81+$D83*'Total CH4 prod CO2 Inj'!Z81-'Inj sep cost'!I81-'Inj sep cost'!Z81</f>
        <v>848466.64352217875</v>
      </c>
      <c r="L83" s="19">
        <f>$C83*'Total CH4 prod CO2 Inj'!J81+$D83*'Total CH4 prod CO2 Inj'!AA81-'Inj sep cost'!J81-'Inj sep cost'!AA81</f>
        <v>848466.64352217875</v>
      </c>
      <c r="M83" s="19">
        <f>$C83*'Total CH4 prod CO2 Inj'!K81+$D83*'Total CH4 prod CO2 Inj'!AB81-'Inj sep cost'!K81-'Inj sep cost'!AB81</f>
        <v>848466.64352217875</v>
      </c>
      <c r="N83" s="19">
        <f>$C83*'Total CH4 prod CO2 Inj'!L81+$D83*'Total CH4 prod CO2 Inj'!AC81-'Inj sep cost'!L81-'Inj sep cost'!AC81</f>
        <v>848466.64352217875</v>
      </c>
      <c r="O83" s="19">
        <f>$C83*'Total CH4 prod CO2 Inj'!M81+$D83*'Total CH4 prod CO2 Inj'!AD81-'Inj sep cost'!M81-'Inj sep cost'!AD81</f>
        <v>848466.64352217875</v>
      </c>
      <c r="P83" s="19">
        <f>$C83*'Total CH4 prod CO2 Inj'!N81+$D83*'Total CH4 prod CO2 Inj'!AE81-'Inj sep cost'!N81-'Inj sep cost'!AE81</f>
        <v>848466.64352217875</v>
      </c>
      <c r="Q83" s="19">
        <f>$C83*'Total CH4 prod CO2 Inj'!O81+$D83*'Total CH4 prod CO2 Inj'!AF81-'Inj sep cost'!O81-'Inj sep cost'!AF81</f>
        <v>848466.64352217875</v>
      </c>
      <c r="R83" s="19">
        <f>$C83*'Total CH4 prod CO2 Inj'!P81+$D83*'Total CH4 prod CO2 Inj'!AG81-'Inj sep cost'!P81-'Inj sep cost'!AG81</f>
        <v>848466.64352217875</v>
      </c>
      <c r="S83" s="19">
        <f>$C83*'Total CH4 prod CO2 Inj'!Q81+$D83*'Total CH4 prod CO2 Inj'!AH81-'Inj sep cost'!Q81-'Inj sep cost'!AH81</f>
        <v>848466.64352217875</v>
      </c>
    </row>
    <row r="84" spans="2:19" x14ac:dyDescent="0.45">
      <c r="B84">
        <v>78</v>
      </c>
      <c r="C84" s="17">
        <f t="shared" si="4"/>
        <v>11.409626631650967</v>
      </c>
      <c r="D84" s="17">
        <f t="shared" si="5"/>
        <v>60.851342035471731</v>
      </c>
      <c r="E84" s="19">
        <f>$C84*'Total CH4 prod CO2 Inj'!C82+$D84*'Total CH4 prod CO2 Inj'!T82-'Inj sep cost'!C82-'Inj sep cost'!T82</f>
        <v>888094.72947834106</v>
      </c>
      <c r="F84" s="19">
        <f>$C84*'Total CH4 prod CO2 Inj'!D82+$D84*'Total CH4 prod CO2 Inj'!U82-'Inj sep cost'!D82-'Inj sep cost'!U82</f>
        <v>888094.72947834106</v>
      </c>
      <c r="G84" s="19">
        <f>$C84*'Total CH4 prod CO2 Inj'!E82+$D84*'Total CH4 prod CO2 Inj'!V82-'Inj sep cost'!E82-'Inj sep cost'!V82</f>
        <v>888094.72947834106</v>
      </c>
      <c r="H84" s="19">
        <f>$C84*'Total CH4 prod CO2 Inj'!F82+$D84*'Total CH4 prod CO2 Inj'!W82-'Inj sep cost'!F82-'Inj sep cost'!W82</f>
        <v>888094.72947834106</v>
      </c>
      <c r="I84" s="19">
        <f>$C84*'Total CH4 prod CO2 Inj'!G82+$D84*'Total CH4 prod CO2 Inj'!X82-'Inj sep cost'!G82-'Inj sep cost'!X82</f>
        <v>888094.72947834106</v>
      </c>
      <c r="J84" s="19">
        <f>$C84*'Total CH4 prod CO2 Inj'!H82+$D84*'Total CH4 prod CO2 Inj'!Y82-'Inj sep cost'!H82-'Inj sep cost'!Y82</f>
        <v>888094.72947834106</v>
      </c>
      <c r="K84" s="19">
        <f>$C84*'Total CH4 prod CO2 Inj'!I82+$D84*'Total CH4 prod CO2 Inj'!Z82-'Inj sep cost'!I82-'Inj sep cost'!Z82</f>
        <v>888094.72947834106</v>
      </c>
      <c r="L84" s="19">
        <f>$C84*'Total CH4 prod CO2 Inj'!J82+$D84*'Total CH4 prod CO2 Inj'!AA82-'Inj sep cost'!J82-'Inj sep cost'!AA82</f>
        <v>888094.72947834106</v>
      </c>
      <c r="M84" s="19">
        <f>$C84*'Total CH4 prod CO2 Inj'!K82+$D84*'Total CH4 prod CO2 Inj'!AB82-'Inj sep cost'!K82-'Inj sep cost'!AB82</f>
        <v>888094.72947834106</v>
      </c>
      <c r="N84" s="19">
        <f>$C84*'Total CH4 prod CO2 Inj'!L82+$D84*'Total CH4 prod CO2 Inj'!AC82-'Inj sep cost'!L82-'Inj sep cost'!AC82</f>
        <v>888094.72947834106</v>
      </c>
      <c r="O84" s="19">
        <f>$C84*'Total CH4 prod CO2 Inj'!M82+$D84*'Total CH4 prod CO2 Inj'!AD82-'Inj sep cost'!M82-'Inj sep cost'!AD82</f>
        <v>888094.72947834106</v>
      </c>
      <c r="P84" s="19">
        <f>$C84*'Total CH4 prod CO2 Inj'!N82+$D84*'Total CH4 prod CO2 Inj'!AE82-'Inj sep cost'!N82-'Inj sep cost'!AE82</f>
        <v>888094.72947834106</v>
      </c>
      <c r="Q84" s="19">
        <f>$C84*'Total CH4 prod CO2 Inj'!O82+$D84*'Total CH4 prod CO2 Inj'!AF82-'Inj sep cost'!O82-'Inj sep cost'!AF82</f>
        <v>888094.72947834106</v>
      </c>
      <c r="R84" s="19">
        <f>$C84*'Total CH4 prod CO2 Inj'!P82+$D84*'Total CH4 prod CO2 Inj'!AG82-'Inj sep cost'!P82-'Inj sep cost'!AG82</f>
        <v>888094.72947834106</v>
      </c>
      <c r="S84" s="19">
        <f>$C84*'Total CH4 prod CO2 Inj'!Q82+$D84*'Total CH4 prod CO2 Inj'!AH82-'Inj sep cost'!Q82-'Inj sep cost'!AH82</f>
        <v>888094.72947834106</v>
      </c>
    </row>
    <row r="85" spans="2:19" x14ac:dyDescent="0.45">
      <c r="B85">
        <v>79</v>
      </c>
      <c r="C85" s="17">
        <f t="shared" si="4"/>
        <v>11.609295097704861</v>
      </c>
      <c r="D85" s="17">
        <f t="shared" si="5"/>
        <v>61.91624052109249</v>
      </c>
      <c r="E85" s="19">
        <f>$C85*'Total CH4 prod CO2 Inj'!C83+$D85*'Total CH4 prod CO2 Inj'!T83-'Inj sep cost'!C83-'Inj sep cost'!T83</f>
        <v>890472.64235382853</v>
      </c>
      <c r="F85" s="19">
        <f>$C85*'Total CH4 prod CO2 Inj'!D83+$D85*'Total CH4 prod CO2 Inj'!U83-'Inj sep cost'!D83-'Inj sep cost'!U83</f>
        <v>890472.64235382853</v>
      </c>
      <c r="G85" s="19">
        <f>$C85*'Total CH4 prod CO2 Inj'!E83+$D85*'Total CH4 prod CO2 Inj'!V83-'Inj sep cost'!E83-'Inj sep cost'!V83</f>
        <v>890472.64235382853</v>
      </c>
      <c r="H85" s="19">
        <f>$C85*'Total CH4 prod CO2 Inj'!F83+$D85*'Total CH4 prod CO2 Inj'!W83-'Inj sep cost'!F83-'Inj sep cost'!W83</f>
        <v>890472.64235382853</v>
      </c>
      <c r="I85" s="19">
        <f>$C85*'Total CH4 prod CO2 Inj'!G83+$D85*'Total CH4 prod CO2 Inj'!X83-'Inj sep cost'!G83-'Inj sep cost'!X83</f>
        <v>890472.64235382853</v>
      </c>
      <c r="J85" s="19">
        <f>$C85*'Total CH4 prod CO2 Inj'!H83+$D85*'Total CH4 prod CO2 Inj'!Y83-'Inj sep cost'!H83-'Inj sep cost'!Y83</f>
        <v>890472.64235382853</v>
      </c>
      <c r="K85" s="19">
        <f>$C85*'Total CH4 prod CO2 Inj'!I83+$D85*'Total CH4 prod CO2 Inj'!Z83-'Inj sep cost'!I83-'Inj sep cost'!Z83</f>
        <v>890472.64235382853</v>
      </c>
      <c r="L85" s="19">
        <f>$C85*'Total CH4 prod CO2 Inj'!J83+$D85*'Total CH4 prod CO2 Inj'!AA83-'Inj sep cost'!J83-'Inj sep cost'!AA83</f>
        <v>890472.64235382853</v>
      </c>
      <c r="M85" s="19">
        <f>$C85*'Total CH4 prod CO2 Inj'!K83+$D85*'Total CH4 prod CO2 Inj'!AB83-'Inj sep cost'!K83-'Inj sep cost'!AB83</f>
        <v>890472.64235382853</v>
      </c>
      <c r="N85" s="19">
        <f>$C85*'Total CH4 prod CO2 Inj'!L83+$D85*'Total CH4 prod CO2 Inj'!AC83-'Inj sep cost'!L83-'Inj sep cost'!AC83</f>
        <v>890472.64235382853</v>
      </c>
      <c r="O85" s="19">
        <f>$C85*'Total CH4 prod CO2 Inj'!M83+$D85*'Total CH4 prod CO2 Inj'!AD83-'Inj sep cost'!M83-'Inj sep cost'!AD83</f>
        <v>890472.64235382853</v>
      </c>
      <c r="P85" s="19">
        <f>$C85*'Total CH4 prod CO2 Inj'!N83+$D85*'Total CH4 prod CO2 Inj'!AE83-'Inj sep cost'!N83-'Inj sep cost'!AE83</f>
        <v>890472.64235382853</v>
      </c>
      <c r="Q85" s="19">
        <f>$C85*'Total CH4 prod CO2 Inj'!O83+$D85*'Total CH4 prod CO2 Inj'!AF83-'Inj sep cost'!O83-'Inj sep cost'!AF83</f>
        <v>890472.64235382853</v>
      </c>
      <c r="R85" s="19">
        <f>$C85*'Total CH4 prod CO2 Inj'!P83+$D85*'Total CH4 prod CO2 Inj'!AG83-'Inj sep cost'!P83-'Inj sep cost'!AG83</f>
        <v>890472.64235382853</v>
      </c>
      <c r="S85" s="19">
        <f>$C85*'Total CH4 prod CO2 Inj'!Q83+$D85*'Total CH4 prod CO2 Inj'!AH83-'Inj sep cost'!Q83-'Inj sep cost'!AH83</f>
        <v>890472.64235382853</v>
      </c>
    </row>
    <row r="86" spans="2:19" x14ac:dyDescent="0.45">
      <c r="B86">
        <v>80</v>
      </c>
      <c r="C86" s="17">
        <f t="shared" si="4"/>
        <v>11.812457761914697</v>
      </c>
      <c r="D86" s="17">
        <f t="shared" si="5"/>
        <v>62.999774730211612</v>
      </c>
      <c r="E86" s="19">
        <f>$C86*'Total CH4 prod CO2 Inj'!C84+$D86*'Total CH4 prod CO2 Inj'!T84-'Inj sep cost'!C84-'Inj sep cost'!T84</f>
        <v>891794.29656990501</v>
      </c>
      <c r="F86" s="19">
        <f>$C86*'Total CH4 prod CO2 Inj'!D84+$D86*'Total CH4 prod CO2 Inj'!U84-'Inj sep cost'!D84-'Inj sep cost'!U84</f>
        <v>891794.29656990501</v>
      </c>
      <c r="G86" s="19">
        <f>$C86*'Total CH4 prod CO2 Inj'!E84+$D86*'Total CH4 prod CO2 Inj'!V84-'Inj sep cost'!E84-'Inj sep cost'!V84</f>
        <v>891794.29656990501</v>
      </c>
      <c r="H86" s="19">
        <f>$C86*'Total CH4 prod CO2 Inj'!F84+$D86*'Total CH4 prod CO2 Inj'!W84-'Inj sep cost'!F84-'Inj sep cost'!W84</f>
        <v>891794.29656990501</v>
      </c>
      <c r="I86" s="19">
        <f>$C86*'Total CH4 prod CO2 Inj'!G84+$D86*'Total CH4 prod CO2 Inj'!X84-'Inj sep cost'!G84-'Inj sep cost'!X84</f>
        <v>891794.29656990501</v>
      </c>
      <c r="J86" s="19">
        <f>$C86*'Total CH4 prod CO2 Inj'!H84+$D86*'Total CH4 prod CO2 Inj'!Y84-'Inj sep cost'!H84-'Inj sep cost'!Y84</f>
        <v>891794.29656990501</v>
      </c>
      <c r="K86" s="19">
        <f>$C86*'Total CH4 prod CO2 Inj'!I84+$D86*'Total CH4 prod CO2 Inj'!Z84-'Inj sep cost'!I84-'Inj sep cost'!Z84</f>
        <v>891794.29656990501</v>
      </c>
      <c r="L86" s="19">
        <f>$C86*'Total CH4 prod CO2 Inj'!J84+$D86*'Total CH4 prod CO2 Inj'!AA84-'Inj sep cost'!J84-'Inj sep cost'!AA84</f>
        <v>891794.29656990501</v>
      </c>
      <c r="M86" s="19">
        <f>$C86*'Total CH4 prod CO2 Inj'!K84+$D86*'Total CH4 prod CO2 Inj'!AB84-'Inj sep cost'!K84-'Inj sep cost'!AB84</f>
        <v>891794.29656990501</v>
      </c>
      <c r="N86" s="19">
        <f>$C86*'Total CH4 prod CO2 Inj'!L84+$D86*'Total CH4 prod CO2 Inj'!AC84-'Inj sep cost'!L84-'Inj sep cost'!AC84</f>
        <v>891794.29656990501</v>
      </c>
      <c r="O86" s="19">
        <f>$C86*'Total CH4 prod CO2 Inj'!M84+$D86*'Total CH4 prod CO2 Inj'!AD84-'Inj sep cost'!M84-'Inj sep cost'!AD84</f>
        <v>891794.29656990501</v>
      </c>
      <c r="P86" s="19">
        <f>$C86*'Total CH4 prod CO2 Inj'!N84+$D86*'Total CH4 prod CO2 Inj'!AE84-'Inj sep cost'!N84-'Inj sep cost'!AE84</f>
        <v>891794.29656990501</v>
      </c>
      <c r="Q86" s="19">
        <f>$C86*'Total CH4 prod CO2 Inj'!O84+$D86*'Total CH4 prod CO2 Inj'!AF84-'Inj sep cost'!O84-'Inj sep cost'!AF84</f>
        <v>891794.29656990501</v>
      </c>
      <c r="R86" s="19">
        <f>$C86*'Total CH4 prod CO2 Inj'!P84+$D86*'Total CH4 prod CO2 Inj'!AG84-'Inj sep cost'!P84-'Inj sep cost'!AG84</f>
        <v>891794.29656990501</v>
      </c>
      <c r="S86" s="19">
        <f>$C86*'Total CH4 prod CO2 Inj'!Q84+$D86*'Total CH4 prod CO2 Inj'!AH84-'Inj sep cost'!Q84-'Inj sep cost'!AH84</f>
        <v>891794.29656990501</v>
      </c>
    </row>
    <row r="87" spans="2:19" x14ac:dyDescent="0.45">
      <c r="B87">
        <v>81</v>
      </c>
      <c r="C87" s="17">
        <f t="shared" si="4"/>
        <v>12.019175772748206</v>
      </c>
      <c r="D87" s="17">
        <f t="shared" si="5"/>
        <v>64.102270787990321</v>
      </c>
      <c r="E87" s="19">
        <f>$C87*'Total CH4 prod CO2 Inj'!C85+$D87*'Total CH4 prod CO2 Inj'!T85-'Inj sep cost'!C85-'Inj sep cost'!T85</f>
        <v>892199.34827185282</v>
      </c>
      <c r="F87" s="19">
        <f>$C87*'Total CH4 prod CO2 Inj'!D85+$D87*'Total CH4 prod CO2 Inj'!U85-'Inj sep cost'!D85-'Inj sep cost'!U85</f>
        <v>892199.34827185282</v>
      </c>
      <c r="G87" s="19">
        <f>$C87*'Total CH4 prod CO2 Inj'!E85+$D87*'Total CH4 prod CO2 Inj'!V85-'Inj sep cost'!E85-'Inj sep cost'!V85</f>
        <v>892199.34827185282</v>
      </c>
      <c r="H87" s="19">
        <f>$C87*'Total CH4 prod CO2 Inj'!F85+$D87*'Total CH4 prod CO2 Inj'!W85-'Inj sep cost'!F85-'Inj sep cost'!W85</f>
        <v>892199.34827185282</v>
      </c>
      <c r="I87" s="19">
        <f>$C87*'Total CH4 prod CO2 Inj'!G85+$D87*'Total CH4 prod CO2 Inj'!X85-'Inj sep cost'!G85-'Inj sep cost'!X85</f>
        <v>892199.34827185282</v>
      </c>
      <c r="J87" s="19">
        <f>$C87*'Total CH4 prod CO2 Inj'!H85+$D87*'Total CH4 prod CO2 Inj'!Y85-'Inj sep cost'!H85-'Inj sep cost'!Y85</f>
        <v>892199.34827185282</v>
      </c>
      <c r="K87" s="19">
        <f>$C87*'Total CH4 prod CO2 Inj'!I85+$D87*'Total CH4 prod CO2 Inj'!Z85-'Inj sep cost'!I85-'Inj sep cost'!Z85</f>
        <v>892199.34827185282</v>
      </c>
      <c r="L87" s="19">
        <f>$C87*'Total CH4 prod CO2 Inj'!J85+$D87*'Total CH4 prod CO2 Inj'!AA85-'Inj sep cost'!J85-'Inj sep cost'!AA85</f>
        <v>892199.34827185282</v>
      </c>
      <c r="M87" s="19">
        <f>$C87*'Total CH4 prod CO2 Inj'!K85+$D87*'Total CH4 prod CO2 Inj'!AB85-'Inj sep cost'!K85-'Inj sep cost'!AB85</f>
        <v>892199.34827185282</v>
      </c>
      <c r="N87" s="19">
        <f>$C87*'Total CH4 prod CO2 Inj'!L85+$D87*'Total CH4 prod CO2 Inj'!AC85-'Inj sep cost'!L85-'Inj sep cost'!AC85</f>
        <v>892199.34827185282</v>
      </c>
      <c r="O87" s="19">
        <f>$C87*'Total CH4 prod CO2 Inj'!M85+$D87*'Total CH4 prod CO2 Inj'!AD85-'Inj sep cost'!M85-'Inj sep cost'!AD85</f>
        <v>892199.34827185282</v>
      </c>
      <c r="P87" s="19">
        <f>$C87*'Total CH4 prod CO2 Inj'!N85+$D87*'Total CH4 prod CO2 Inj'!AE85-'Inj sep cost'!N85-'Inj sep cost'!AE85</f>
        <v>892199.34827185282</v>
      </c>
      <c r="Q87" s="19">
        <f>$C87*'Total CH4 prod CO2 Inj'!O85+$D87*'Total CH4 prod CO2 Inj'!AF85-'Inj sep cost'!O85-'Inj sep cost'!AF85</f>
        <v>892199.34827185282</v>
      </c>
      <c r="R87" s="19">
        <f>$C87*'Total CH4 prod CO2 Inj'!P85+$D87*'Total CH4 prod CO2 Inj'!AG85-'Inj sep cost'!P85-'Inj sep cost'!AG85</f>
        <v>892199.34827185282</v>
      </c>
      <c r="S87" s="19">
        <f>$C87*'Total CH4 prod CO2 Inj'!Q85+$D87*'Total CH4 prod CO2 Inj'!AH85-'Inj sep cost'!Q85-'Inj sep cost'!AH85</f>
        <v>892199.34827185282</v>
      </c>
    </row>
    <row r="88" spans="2:19" x14ac:dyDescent="0.45">
      <c r="B88">
        <v>82</v>
      </c>
      <c r="C88" s="17">
        <f t="shared" si="4"/>
        <v>12.2295113487713</v>
      </c>
      <c r="D88" s="17">
        <f t="shared" si="5"/>
        <v>65.22406052678015</v>
      </c>
      <c r="E88" s="19">
        <f>$C88*'Total CH4 prod CO2 Inj'!C86+$D88*'Total CH4 prod CO2 Inj'!T86-'Inj sep cost'!C86-'Inj sep cost'!T86</f>
        <v>891842.56416700874</v>
      </c>
      <c r="F88" s="19">
        <f>$C88*'Total CH4 prod CO2 Inj'!D86+$D88*'Total CH4 prod CO2 Inj'!U86-'Inj sep cost'!D86-'Inj sep cost'!U86</f>
        <v>891842.56416700874</v>
      </c>
      <c r="G88" s="19">
        <f>$C88*'Total CH4 prod CO2 Inj'!E86+$D88*'Total CH4 prod CO2 Inj'!V86-'Inj sep cost'!E86-'Inj sep cost'!V86</f>
        <v>891842.56416700874</v>
      </c>
      <c r="H88" s="19">
        <f>$C88*'Total CH4 prod CO2 Inj'!F86+$D88*'Total CH4 prod CO2 Inj'!W86-'Inj sep cost'!F86-'Inj sep cost'!W86</f>
        <v>891842.56416700874</v>
      </c>
      <c r="I88" s="19">
        <f>$C88*'Total CH4 prod CO2 Inj'!G86+$D88*'Total CH4 prod CO2 Inj'!X86-'Inj sep cost'!G86-'Inj sep cost'!X86</f>
        <v>891842.56416700874</v>
      </c>
      <c r="J88" s="19">
        <f>$C88*'Total CH4 prod CO2 Inj'!H86+$D88*'Total CH4 prod CO2 Inj'!Y86-'Inj sep cost'!H86-'Inj sep cost'!Y86</f>
        <v>891842.56416700874</v>
      </c>
      <c r="K88" s="19">
        <f>$C88*'Total CH4 prod CO2 Inj'!I86+$D88*'Total CH4 prod CO2 Inj'!Z86-'Inj sep cost'!I86-'Inj sep cost'!Z86</f>
        <v>891842.56416700874</v>
      </c>
      <c r="L88" s="19">
        <f>$C88*'Total CH4 prod CO2 Inj'!J86+$D88*'Total CH4 prod CO2 Inj'!AA86-'Inj sep cost'!J86-'Inj sep cost'!AA86</f>
        <v>891842.56416700874</v>
      </c>
      <c r="M88" s="19">
        <f>$C88*'Total CH4 prod CO2 Inj'!K86+$D88*'Total CH4 prod CO2 Inj'!AB86-'Inj sep cost'!K86-'Inj sep cost'!AB86</f>
        <v>891842.56416700874</v>
      </c>
      <c r="N88" s="19">
        <f>$C88*'Total CH4 prod CO2 Inj'!L86+$D88*'Total CH4 prod CO2 Inj'!AC86-'Inj sep cost'!L86-'Inj sep cost'!AC86</f>
        <v>891842.56416700874</v>
      </c>
      <c r="O88" s="19">
        <f>$C88*'Total CH4 prod CO2 Inj'!M86+$D88*'Total CH4 prod CO2 Inj'!AD86-'Inj sep cost'!M86-'Inj sep cost'!AD86</f>
        <v>891842.56416700874</v>
      </c>
      <c r="P88" s="19">
        <f>$C88*'Total CH4 prod CO2 Inj'!N86+$D88*'Total CH4 prod CO2 Inj'!AE86-'Inj sep cost'!N86-'Inj sep cost'!AE86</f>
        <v>891842.56416700874</v>
      </c>
      <c r="Q88" s="19">
        <f>$C88*'Total CH4 prod CO2 Inj'!O86+$D88*'Total CH4 prod CO2 Inj'!AF86-'Inj sep cost'!O86-'Inj sep cost'!AF86</f>
        <v>891842.56416700874</v>
      </c>
      <c r="R88" s="19">
        <f>$C88*'Total CH4 prod CO2 Inj'!P86+$D88*'Total CH4 prod CO2 Inj'!AG86-'Inj sep cost'!P86-'Inj sep cost'!AG86</f>
        <v>891842.56416700874</v>
      </c>
      <c r="S88" s="19">
        <f>$C88*'Total CH4 prod CO2 Inj'!Q86+$D88*'Total CH4 prod CO2 Inj'!AH86-'Inj sep cost'!Q86-'Inj sep cost'!AH86</f>
        <v>891842.56416700874</v>
      </c>
    </row>
    <row r="89" spans="2:19" x14ac:dyDescent="0.45">
      <c r="B89">
        <v>83</v>
      </c>
      <c r="C89" s="17">
        <f t="shared" si="4"/>
        <v>12.443527797374799</v>
      </c>
      <c r="D89" s="17">
        <f t="shared" si="5"/>
        <v>66.365481585998808</v>
      </c>
      <c r="E89" s="19">
        <f>$C89*'Total CH4 prod CO2 Inj'!C87+$D89*'Total CH4 prod CO2 Inj'!T87-'Inj sep cost'!C87-'Inj sep cost'!T87</f>
        <v>938040.11153069092</v>
      </c>
      <c r="F89" s="19">
        <f>$C89*'Total CH4 prod CO2 Inj'!D87+$D89*'Total CH4 prod CO2 Inj'!U87-'Inj sep cost'!D87-'Inj sep cost'!U87</f>
        <v>938040.11153069092</v>
      </c>
      <c r="G89" s="19">
        <f>$C89*'Total CH4 prod CO2 Inj'!E87+$D89*'Total CH4 prod CO2 Inj'!V87-'Inj sep cost'!E87-'Inj sep cost'!V87</f>
        <v>938040.11153069092</v>
      </c>
      <c r="H89" s="19">
        <f>$C89*'Total CH4 prod CO2 Inj'!F87+$D89*'Total CH4 prod CO2 Inj'!W87-'Inj sep cost'!F87-'Inj sep cost'!W87</f>
        <v>938040.11153069092</v>
      </c>
      <c r="I89" s="19">
        <f>$C89*'Total CH4 prod CO2 Inj'!G87+$D89*'Total CH4 prod CO2 Inj'!X87-'Inj sep cost'!G87-'Inj sep cost'!X87</f>
        <v>938040.11153069092</v>
      </c>
      <c r="J89" s="19">
        <f>$C89*'Total CH4 prod CO2 Inj'!H87+$D89*'Total CH4 prod CO2 Inj'!Y87-'Inj sep cost'!H87-'Inj sep cost'!Y87</f>
        <v>938040.11153069092</v>
      </c>
      <c r="K89" s="19">
        <f>$C89*'Total CH4 prod CO2 Inj'!I87+$D89*'Total CH4 prod CO2 Inj'!Z87-'Inj sep cost'!I87-'Inj sep cost'!Z87</f>
        <v>938040.11153069092</v>
      </c>
      <c r="L89" s="19">
        <f>$C89*'Total CH4 prod CO2 Inj'!J87+$D89*'Total CH4 prod CO2 Inj'!AA87-'Inj sep cost'!J87-'Inj sep cost'!AA87</f>
        <v>938040.11153069092</v>
      </c>
      <c r="M89" s="19">
        <f>$C89*'Total CH4 prod CO2 Inj'!K87+$D89*'Total CH4 prod CO2 Inj'!AB87-'Inj sep cost'!K87-'Inj sep cost'!AB87</f>
        <v>938040.11153069092</v>
      </c>
      <c r="N89" s="19">
        <f>$C89*'Total CH4 prod CO2 Inj'!L87+$D89*'Total CH4 prod CO2 Inj'!AC87-'Inj sep cost'!L87-'Inj sep cost'!AC87</f>
        <v>938040.11153069092</v>
      </c>
      <c r="O89" s="19">
        <f>$C89*'Total CH4 prod CO2 Inj'!M87+$D89*'Total CH4 prod CO2 Inj'!AD87-'Inj sep cost'!M87-'Inj sep cost'!AD87</f>
        <v>938040.11153069092</v>
      </c>
      <c r="P89" s="19">
        <f>$C89*'Total CH4 prod CO2 Inj'!N87+$D89*'Total CH4 prod CO2 Inj'!AE87-'Inj sep cost'!N87-'Inj sep cost'!AE87</f>
        <v>938040.11153069092</v>
      </c>
      <c r="Q89" s="19">
        <f>$C89*'Total CH4 prod CO2 Inj'!O87+$D89*'Total CH4 prod CO2 Inj'!AF87-'Inj sep cost'!O87-'Inj sep cost'!AF87</f>
        <v>938040.11153069092</v>
      </c>
      <c r="R89" s="19">
        <f>$C89*'Total CH4 prod CO2 Inj'!P87+$D89*'Total CH4 prod CO2 Inj'!AG87-'Inj sep cost'!P87-'Inj sep cost'!AG87</f>
        <v>938040.11153069092</v>
      </c>
      <c r="S89" s="19">
        <f>$C89*'Total CH4 prod CO2 Inj'!Q87+$D89*'Total CH4 prod CO2 Inj'!AH87-'Inj sep cost'!Q87-'Inj sep cost'!AH87</f>
        <v>938040.11153069092</v>
      </c>
    </row>
    <row r="90" spans="2:19" x14ac:dyDescent="0.45">
      <c r="B90">
        <v>84</v>
      </c>
      <c r="C90" s="17">
        <f t="shared" si="4"/>
        <v>12.661289533828858</v>
      </c>
      <c r="D90" s="17">
        <f t="shared" si="5"/>
        <v>67.526877513753789</v>
      </c>
      <c r="E90" s="19">
        <f>$C90*'Total CH4 prod CO2 Inj'!C88+$D90*'Total CH4 prod CO2 Inj'!T88-'Inj sep cost'!C88-'Inj sep cost'!T88</f>
        <v>937699.32789868768</v>
      </c>
      <c r="F90" s="19">
        <f>$C90*'Total CH4 prod CO2 Inj'!D88+$D90*'Total CH4 prod CO2 Inj'!U88-'Inj sep cost'!D88-'Inj sep cost'!U88</f>
        <v>937699.32789868768</v>
      </c>
      <c r="G90" s="19">
        <f>$C90*'Total CH4 prod CO2 Inj'!E88+$D90*'Total CH4 prod CO2 Inj'!V88-'Inj sep cost'!E88-'Inj sep cost'!V88</f>
        <v>937699.32789868768</v>
      </c>
      <c r="H90" s="19">
        <f>$C90*'Total CH4 prod CO2 Inj'!F88+$D90*'Total CH4 prod CO2 Inj'!W88-'Inj sep cost'!F88-'Inj sep cost'!W88</f>
        <v>937699.32789868768</v>
      </c>
      <c r="I90" s="19">
        <f>$C90*'Total CH4 prod CO2 Inj'!G88+$D90*'Total CH4 prod CO2 Inj'!X88-'Inj sep cost'!G88-'Inj sep cost'!X88</f>
        <v>937699.32789868768</v>
      </c>
      <c r="J90" s="19">
        <f>$C90*'Total CH4 prod CO2 Inj'!H88+$D90*'Total CH4 prod CO2 Inj'!Y88-'Inj sep cost'!H88-'Inj sep cost'!Y88</f>
        <v>937699.32789868768</v>
      </c>
      <c r="K90" s="19">
        <f>$C90*'Total CH4 prod CO2 Inj'!I88+$D90*'Total CH4 prod CO2 Inj'!Z88-'Inj sep cost'!I88-'Inj sep cost'!Z88</f>
        <v>937699.32789868768</v>
      </c>
      <c r="L90" s="19">
        <f>$C90*'Total CH4 prod CO2 Inj'!J88+$D90*'Total CH4 prod CO2 Inj'!AA88-'Inj sep cost'!J88-'Inj sep cost'!AA88</f>
        <v>937699.32789868768</v>
      </c>
      <c r="M90" s="19">
        <f>$C90*'Total CH4 prod CO2 Inj'!K88+$D90*'Total CH4 prod CO2 Inj'!AB88-'Inj sep cost'!K88-'Inj sep cost'!AB88</f>
        <v>937699.32789868768</v>
      </c>
      <c r="N90" s="19">
        <f>$C90*'Total CH4 prod CO2 Inj'!L88+$D90*'Total CH4 prod CO2 Inj'!AC88-'Inj sep cost'!L88-'Inj sep cost'!AC88</f>
        <v>937699.32789868768</v>
      </c>
      <c r="O90" s="19">
        <f>$C90*'Total CH4 prod CO2 Inj'!M88+$D90*'Total CH4 prod CO2 Inj'!AD88-'Inj sep cost'!M88-'Inj sep cost'!AD88</f>
        <v>937699.32789868768</v>
      </c>
      <c r="P90" s="19">
        <f>$C90*'Total CH4 prod CO2 Inj'!N88+$D90*'Total CH4 prod CO2 Inj'!AE88-'Inj sep cost'!N88-'Inj sep cost'!AE88</f>
        <v>937699.32789868768</v>
      </c>
      <c r="Q90" s="19">
        <f>$C90*'Total CH4 prod CO2 Inj'!O88+$D90*'Total CH4 prod CO2 Inj'!AF88-'Inj sep cost'!O88-'Inj sep cost'!AF88</f>
        <v>937699.32789868768</v>
      </c>
      <c r="R90" s="19">
        <f>$C90*'Total CH4 prod CO2 Inj'!P88+$D90*'Total CH4 prod CO2 Inj'!AG88-'Inj sep cost'!P88-'Inj sep cost'!AG88</f>
        <v>937699.32789868768</v>
      </c>
      <c r="S90" s="19">
        <f>$C90*'Total CH4 prod CO2 Inj'!Q88+$D90*'Total CH4 prod CO2 Inj'!AH88-'Inj sep cost'!Q88-'Inj sep cost'!AH88</f>
        <v>937699.32789868768</v>
      </c>
    </row>
    <row r="91" spans="2:19" x14ac:dyDescent="0.45">
      <c r="B91">
        <v>85</v>
      </c>
      <c r="C91" s="17">
        <f t="shared" si="4"/>
        <v>12.882862100670865</v>
      </c>
      <c r="D91" s="17">
        <f t="shared" si="5"/>
        <v>68.708597870244489</v>
      </c>
      <c r="E91" s="19">
        <f>$C91*'Total CH4 prod CO2 Inj'!C89+$D91*'Total CH4 prod CO2 Inj'!T89-'Inj sep cost'!C89-'Inj sep cost'!T89</f>
        <v>936872.05849159556</v>
      </c>
      <c r="F91" s="19">
        <f>$C91*'Total CH4 prod CO2 Inj'!D89+$D91*'Total CH4 prod CO2 Inj'!U89-'Inj sep cost'!D89-'Inj sep cost'!U89</f>
        <v>936872.05849159556</v>
      </c>
      <c r="G91" s="19">
        <f>$C91*'Total CH4 prod CO2 Inj'!E89+$D91*'Total CH4 prod CO2 Inj'!V89-'Inj sep cost'!E89-'Inj sep cost'!V89</f>
        <v>936872.05849159556</v>
      </c>
      <c r="H91" s="19">
        <f>$C91*'Total CH4 prod CO2 Inj'!F89+$D91*'Total CH4 prod CO2 Inj'!W89-'Inj sep cost'!F89-'Inj sep cost'!W89</f>
        <v>936872.05849159556</v>
      </c>
      <c r="I91" s="19">
        <f>$C91*'Total CH4 prod CO2 Inj'!G89+$D91*'Total CH4 prod CO2 Inj'!X89-'Inj sep cost'!G89-'Inj sep cost'!X89</f>
        <v>936872.05849159556</v>
      </c>
      <c r="J91" s="19">
        <f>$C91*'Total CH4 prod CO2 Inj'!H89+$D91*'Total CH4 prod CO2 Inj'!Y89-'Inj sep cost'!H89-'Inj sep cost'!Y89</f>
        <v>936872.05849159556</v>
      </c>
      <c r="K91" s="19">
        <f>$C91*'Total CH4 prod CO2 Inj'!I89+$D91*'Total CH4 prod CO2 Inj'!Z89-'Inj sep cost'!I89-'Inj sep cost'!Z89</f>
        <v>936872.05849159556</v>
      </c>
      <c r="L91" s="19">
        <f>$C91*'Total CH4 prod CO2 Inj'!J89+$D91*'Total CH4 prod CO2 Inj'!AA89-'Inj sep cost'!J89-'Inj sep cost'!AA89</f>
        <v>936872.05849159556</v>
      </c>
      <c r="M91" s="19">
        <f>$C91*'Total CH4 prod CO2 Inj'!K89+$D91*'Total CH4 prod CO2 Inj'!AB89-'Inj sep cost'!K89-'Inj sep cost'!AB89</f>
        <v>936872.05849159556</v>
      </c>
      <c r="N91" s="19">
        <f>$C91*'Total CH4 prod CO2 Inj'!L89+$D91*'Total CH4 prod CO2 Inj'!AC89-'Inj sep cost'!L89-'Inj sep cost'!AC89</f>
        <v>936872.05849159556</v>
      </c>
      <c r="O91" s="19">
        <f>$C91*'Total CH4 prod CO2 Inj'!M89+$D91*'Total CH4 prod CO2 Inj'!AD89-'Inj sep cost'!M89-'Inj sep cost'!AD89</f>
        <v>936872.05849159556</v>
      </c>
      <c r="P91" s="19">
        <f>$C91*'Total CH4 prod CO2 Inj'!N89+$D91*'Total CH4 prod CO2 Inj'!AE89-'Inj sep cost'!N89-'Inj sep cost'!AE89</f>
        <v>936872.05849159556</v>
      </c>
      <c r="Q91" s="19">
        <f>$C91*'Total CH4 prod CO2 Inj'!O89+$D91*'Total CH4 prod CO2 Inj'!AF89-'Inj sep cost'!O89-'Inj sep cost'!AF89</f>
        <v>936872.05849159556</v>
      </c>
      <c r="R91" s="19">
        <f>$C91*'Total CH4 prod CO2 Inj'!P89+$D91*'Total CH4 prod CO2 Inj'!AG89-'Inj sep cost'!P89-'Inj sep cost'!AG89</f>
        <v>936872.05849159556</v>
      </c>
      <c r="S91" s="19">
        <f>$C91*'Total CH4 prod CO2 Inj'!Q89+$D91*'Total CH4 prod CO2 Inj'!AH89-'Inj sep cost'!Q89-'Inj sep cost'!AH89</f>
        <v>936872.05849159556</v>
      </c>
    </row>
    <row r="92" spans="2:19" x14ac:dyDescent="0.45">
      <c r="B92">
        <v>86</v>
      </c>
      <c r="C92" s="17">
        <f t="shared" si="4"/>
        <v>13.108312187432606</v>
      </c>
      <c r="D92" s="17">
        <f t="shared" si="5"/>
        <v>69.910998332973776</v>
      </c>
      <c r="E92" s="19">
        <f>$C92*'Total CH4 prod CO2 Inj'!C90+$D92*'Total CH4 prod CO2 Inj'!T90-'Inj sep cost'!C90-'Inj sep cost'!T90</f>
        <v>935871.26226178114</v>
      </c>
      <c r="F92" s="19">
        <f>$C92*'Total CH4 prod CO2 Inj'!D90+$D92*'Total CH4 prod CO2 Inj'!U90-'Inj sep cost'!D90-'Inj sep cost'!U90</f>
        <v>935871.26226178114</v>
      </c>
      <c r="G92" s="19">
        <f>$C92*'Total CH4 prod CO2 Inj'!E90+$D92*'Total CH4 prod CO2 Inj'!V90-'Inj sep cost'!E90-'Inj sep cost'!V90</f>
        <v>935871.26226178114</v>
      </c>
      <c r="H92" s="19">
        <f>$C92*'Total CH4 prod CO2 Inj'!F90+$D92*'Total CH4 prod CO2 Inj'!W90-'Inj sep cost'!F90-'Inj sep cost'!W90</f>
        <v>935871.26226178114</v>
      </c>
      <c r="I92" s="19">
        <f>$C92*'Total CH4 prod CO2 Inj'!G90+$D92*'Total CH4 prod CO2 Inj'!X90-'Inj sep cost'!G90-'Inj sep cost'!X90</f>
        <v>935871.26226178114</v>
      </c>
      <c r="J92" s="19">
        <f>$C92*'Total CH4 prod CO2 Inj'!H90+$D92*'Total CH4 prod CO2 Inj'!Y90-'Inj sep cost'!H90-'Inj sep cost'!Y90</f>
        <v>935871.26226178114</v>
      </c>
      <c r="K92" s="19">
        <f>$C92*'Total CH4 prod CO2 Inj'!I90+$D92*'Total CH4 prod CO2 Inj'!Z90-'Inj sep cost'!I90-'Inj sep cost'!Z90</f>
        <v>935871.26226178114</v>
      </c>
      <c r="L92" s="19">
        <f>$C92*'Total CH4 prod CO2 Inj'!J90+$D92*'Total CH4 prod CO2 Inj'!AA90-'Inj sep cost'!J90-'Inj sep cost'!AA90</f>
        <v>935871.26226178114</v>
      </c>
      <c r="M92" s="19">
        <f>$C92*'Total CH4 prod CO2 Inj'!K90+$D92*'Total CH4 prod CO2 Inj'!AB90-'Inj sep cost'!K90-'Inj sep cost'!AB90</f>
        <v>935871.26226178114</v>
      </c>
      <c r="N92" s="19">
        <f>$C92*'Total CH4 prod CO2 Inj'!L90+$D92*'Total CH4 prod CO2 Inj'!AC90-'Inj sep cost'!L90-'Inj sep cost'!AC90</f>
        <v>935871.26226178114</v>
      </c>
      <c r="O92" s="19">
        <f>$C92*'Total CH4 prod CO2 Inj'!M90+$D92*'Total CH4 prod CO2 Inj'!AD90-'Inj sep cost'!M90-'Inj sep cost'!AD90</f>
        <v>935871.26226178114</v>
      </c>
      <c r="P92" s="19">
        <f>$C92*'Total CH4 prod CO2 Inj'!N90+$D92*'Total CH4 prod CO2 Inj'!AE90-'Inj sep cost'!N90-'Inj sep cost'!AE90</f>
        <v>935871.26226178114</v>
      </c>
      <c r="Q92" s="19">
        <f>$C92*'Total CH4 prod CO2 Inj'!O90+$D92*'Total CH4 prod CO2 Inj'!AF90-'Inj sep cost'!O90-'Inj sep cost'!AF90</f>
        <v>935871.26226178114</v>
      </c>
      <c r="R92" s="19">
        <f>$C92*'Total CH4 prod CO2 Inj'!P90+$D92*'Total CH4 prod CO2 Inj'!AG90-'Inj sep cost'!P90-'Inj sep cost'!AG90</f>
        <v>935871.26226178114</v>
      </c>
      <c r="S92" s="19">
        <f>$C92*'Total CH4 prod CO2 Inj'!Q90+$D92*'Total CH4 prod CO2 Inj'!AH90-'Inj sep cost'!Q90-'Inj sep cost'!AH90</f>
        <v>935871.26226178114</v>
      </c>
    </row>
    <row r="93" spans="2:19" x14ac:dyDescent="0.45">
      <c r="B93">
        <v>87</v>
      </c>
      <c r="C93" s="17">
        <f t="shared" si="4"/>
        <v>13.337707650712678</v>
      </c>
      <c r="D93" s="17">
        <f t="shared" si="5"/>
        <v>71.134440803800828</v>
      </c>
      <c r="E93" s="19">
        <f>$C93*'Total CH4 prod CO2 Inj'!C91+$D93*'Total CH4 prod CO2 Inj'!T91-'Inj sep cost'!C91-'Inj sep cost'!T91</f>
        <v>934983.94769801386</v>
      </c>
      <c r="F93" s="19">
        <f>$C93*'Total CH4 prod CO2 Inj'!D91+$D93*'Total CH4 prod CO2 Inj'!U91-'Inj sep cost'!D91-'Inj sep cost'!U91</f>
        <v>934983.94769801386</v>
      </c>
      <c r="G93" s="19">
        <f>$C93*'Total CH4 prod CO2 Inj'!E91+$D93*'Total CH4 prod CO2 Inj'!V91-'Inj sep cost'!E91-'Inj sep cost'!V91</f>
        <v>934983.94769801386</v>
      </c>
      <c r="H93" s="19">
        <f>$C93*'Total CH4 prod CO2 Inj'!F91+$D93*'Total CH4 prod CO2 Inj'!W91-'Inj sep cost'!F91-'Inj sep cost'!W91</f>
        <v>934983.94769801386</v>
      </c>
      <c r="I93" s="19">
        <f>$C93*'Total CH4 prod CO2 Inj'!G91+$D93*'Total CH4 prod CO2 Inj'!X91-'Inj sep cost'!G91-'Inj sep cost'!X91</f>
        <v>934983.94769801386</v>
      </c>
      <c r="J93" s="19">
        <f>$C93*'Total CH4 prod CO2 Inj'!H91+$D93*'Total CH4 prod CO2 Inj'!Y91-'Inj sep cost'!H91-'Inj sep cost'!Y91</f>
        <v>934983.94769801386</v>
      </c>
      <c r="K93" s="19">
        <f>$C93*'Total CH4 prod CO2 Inj'!I91+$D93*'Total CH4 prod CO2 Inj'!Z91-'Inj sep cost'!I91-'Inj sep cost'!Z91</f>
        <v>934983.94769801386</v>
      </c>
      <c r="L93" s="19">
        <f>$C93*'Total CH4 prod CO2 Inj'!J91+$D93*'Total CH4 prod CO2 Inj'!AA91-'Inj sep cost'!J91-'Inj sep cost'!AA91</f>
        <v>934983.94769801386</v>
      </c>
      <c r="M93" s="19">
        <f>$C93*'Total CH4 prod CO2 Inj'!K91+$D93*'Total CH4 prod CO2 Inj'!AB91-'Inj sep cost'!K91-'Inj sep cost'!AB91</f>
        <v>934983.94769801386</v>
      </c>
      <c r="N93" s="19">
        <f>$C93*'Total CH4 prod CO2 Inj'!L91+$D93*'Total CH4 prod CO2 Inj'!AC91-'Inj sep cost'!L91-'Inj sep cost'!AC91</f>
        <v>934983.94769801386</v>
      </c>
      <c r="O93" s="19">
        <f>$C93*'Total CH4 prod CO2 Inj'!M91+$D93*'Total CH4 prod CO2 Inj'!AD91-'Inj sep cost'!M91-'Inj sep cost'!AD91</f>
        <v>934983.94769801386</v>
      </c>
      <c r="P93" s="19">
        <f>$C93*'Total CH4 prod CO2 Inj'!N91+$D93*'Total CH4 prod CO2 Inj'!AE91-'Inj sep cost'!N91-'Inj sep cost'!AE91</f>
        <v>934983.94769801386</v>
      </c>
      <c r="Q93" s="19">
        <f>$C93*'Total CH4 prod CO2 Inj'!O91+$D93*'Total CH4 prod CO2 Inj'!AF91-'Inj sep cost'!O91-'Inj sep cost'!AF91</f>
        <v>934983.94769801386</v>
      </c>
      <c r="R93" s="19">
        <f>$C93*'Total CH4 prod CO2 Inj'!P91+$D93*'Total CH4 prod CO2 Inj'!AG91-'Inj sep cost'!P91-'Inj sep cost'!AG91</f>
        <v>934983.94769801386</v>
      </c>
      <c r="S93" s="19">
        <f>$C93*'Total CH4 prod CO2 Inj'!Q91+$D93*'Total CH4 prod CO2 Inj'!AH91-'Inj sep cost'!Q91-'Inj sep cost'!AH91</f>
        <v>934983.94769801386</v>
      </c>
    </row>
    <row r="94" spans="2:19" x14ac:dyDescent="0.45">
      <c r="B94">
        <v>88</v>
      </c>
      <c r="C94" s="17">
        <f t="shared" si="4"/>
        <v>13.571117534600152</v>
      </c>
      <c r="D94" s="17">
        <f t="shared" si="5"/>
        <v>72.379293517867353</v>
      </c>
      <c r="E94" s="19">
        <f>$C94*'Total CH4 prod CO2 Inj'!C92+$D94*'Total CH4 prod CO2 Inj'!T92-'Inj sep cost'!C92-'Inj sep cost'!T92</f>
        <v>984664.08354060352</v>
      </c>
      <c r="F94" s="19">
        <f>$C94*'Total CH4 prod CO2 Inj'!D92+$D94*'Total CH4 prod CO2 Inj'!U92-'Inj sep cost'!D92-'Inj sep cost'!U92</f>
        <v>984664.08354060352</v>
      </c>
      <c r="G94" s="19">
        <f>$C94*'Total CH4 prod CO2 Inj'!E92+$D94*'Total CH4 prod CO2 Inj'!V92-'Inj sep cost'!E92-'Inj sep cost'!V92</f>
        <v>984664.08354060352</v>
      </c>
      <c r="H94" s="19">
        <f>$C94*'Total CH4 prod CO2 Inj'!F92+$D94*'Total CH4 prod CO2 Inj'!W92-'Inj sep cost'!F92-'Inj sep cost'!W92</f>
        <v>984664.08354060352</v>
      </c>
      <c r="I94" s="19">
        <f>$C94*'Total CH4 prod CO2 Inj'!G92+$D94*'Total CH4 prod CO2 Inj'!X92-'Inj sep cost'!G92-'Inj sep cost'!X92</f>
        <v>984664.08354060352</v>
      </c>
      <c r="J94" s="19">
        <f>$C94*'Total CH4 prod CO2 Inj'!H92+$D94*'Total CH4 prod CO2 Inj'!Y92-'Inj sep cost'!H92-'Inj sep cost'!Y92</f>
        <v>984664.08354060352</v>
      </c>
      <c r="K94" s="19">
        <f>$C94*'Total CH4 prod CO2 Inj'!I92+$D94*'Total CH4 prod CO2 Inj'!Z92-'Inj sep cost'!I92-'Inj sep cost'!Z92</f>
        <v>984664.08354060352</v>
      </c>
      <c r="L94" s="19">
        <f>$C94*'Total CH4 prod CO2 Inj'!J92+$D94*'Total CH4 prod CO2 Inj'!AA92-'Inj sep cost'!J92-'Inj sep cost'!AA92</f>
        <v>984664.08354060352</v>
      </c>
      <c r="M94" s="19">
        <f>$C94*'Total CH4 prod CO2 Inj'!K92+$D94*'Total CH4 prod CO2 Inj'!AB92-'Inj sep cost'!K92-'Inj sep cost'!AB92</f>
        <v>984664.08354060352</v>
      </c>
      <c r="N94" s="19">
        <f>$C94*'Total CH4 prod CO2 Inj'!L92+$D94*'Total CH4 prod CO2 Inj'!AC92-'Inj sep cost'!L92-'Inj sep cost'!AC92</f>
        <v>984664.08354060352</v>
      </c>
      <c r="O94" s="19">
        <f>$C94*'Total CH4 prod CO2 Inj'!M92+$D94*'Total CH4 prod CO2 Inj'!AD92-'Inj sep cost'!M92-'Inj sep cost'!AD92</f>
        <v>984664.08354060352</v>
      </c>
      <c r="P94" s="19">
        <f>$C94*'Total CH4 prod CO2 Inj'!N92+$D94*'Total CH4 prod CO2 Inj'!AE92-'Inj sep cost'!N92-'Inj sep cost'!AE92</f>
        <v>984664.08354060352</v>
      </c>
      <c r="Q94" s="19">
        <f>$C94*'Total CH4 prod CO2 Inj'!O92+$D94*'Total CH4 prod CO2 Inj'!AF92-'Inj sep cost'!O92-'Inj sep cost'!AF92</f>
        <v>984664.08354060352</v>
      </c>
      <c r="R94" s="19">
        <f>$C94*'Total CH4 prod CO2 Inj'!P92+$D94*'Total CH4 prod CO2 Inj'!AG92-'Inj sep cost'!P92-'Inj sep cost'!AG92</f>
        <v>984664.08354060352</v>
      </c>
      <c r="S94" s="19">
        <f>$C94*'Total CH4 prod CO2 Inj'!Q92+$D94*'Total CH4 prod CO2 Inj'!AH92-'Inj sep cost'!Q92-'Inj sep cost'!AH92</f>
        <v>984664.08354060352</v>
      </c>
    </row>
    <row r="95" spans="2:19" x14ac:dyDescent="0.45">
      <c r="B95">
        <v>89</v>
      </c>
      <c r="C95" s="17">
        <f t="shared" si="4"/>
        <v>13.808612091455656</v>
      </c>
      <c r="D95" s="17">
        <f t="shared" si="5"/>
        <v>73.645931154430031</v>
      </c>
      <c r="E95" s="19">
        <f>$C95*'Total CH4 prod CO2 Inj'!C93+$D95*'Total CH4 prod CO2 Inj'!T93-'Inj sep cost'!C93-'Inj sep cost'!T93</f>
        <v>983960.45088456036</v>
      </c>
      <c r="F95" s="19">
        <f>$C95*'Total CH4 prod CO2 Inj'!D93+$D95*'Total CH4 prod CO2 Inj'!U93-'Inj sep cost'!D93-'Inj sep cost'!U93</f>
        <v>983960.45088456036</v>
      </c>
      <c r="G95" s="19">
        <f>$C95*'Total CH4 prod CO2 Inj'!E93+$D95*'Total CH4 prod CO2 Inj'!V93-'Inj sep cost'!E93-'Inj sep cost'!V93</f>
        <v>983960.45088456036</v>
      </c>
      <c r="H95" s="19">
        <f>$C95*'Total CH4 prod CO2 Inj'!F93+$D95*'Total CH4 prod CO2 Inj'!W93-'Inj sep cost'!F93-'Inj sep cost'!W93</f>
        <v>983960.45088456036</v>
      </c>
      <c r="I95" s="19">
        <f>$C95*'Total CH4 prod CO2 Inj'!G93+$D95*'Total CH4 prod CO2 Inj'!X93-'Inj sep cost'!G93-'Inj sep cost'!X93</f>
        <v>983960.45088456036</v>
      </c>
      <c r="J95" s="19">
        <f>$C95*'Total CH4 prod CO2 Inj'!H93+$D95*'Total CH4 prod CO2 Inj'!Y93-'Inj sep cost'!H93-'Inj sep cost'!Y93</f>
        <v>983960.45088456036</v>
      </c>
      <c r="K95" s="19">
        <f>$C95*'Total CH4 prod CO2 Inj'!I93+$D95*'Total CH4 prod CO2 Inj'!Z93-'Inj sep cost'!I93-'Inj sep cost'!Z93</f>
        <v>983960.45088456036</v>
      </c>
      <c r="L95" s="19">
        <f>$C95*'Total CH4 prod CO2 Inj'!J93+$D95*'Total CH4 prod CO2 Inj'!AA93-'Inj sep cost'!J93-'Inj sep cost'!AA93</f>
        <v>983960.45088456036</v>
      </c>
      <c r="M95" s="19">
        <f>$C95*'Total CH4 prod CO2 Inj'!K93+$D95*'Total CH4 prod CO2 Inj'!AB93-'Inj sep cost'!K93-'Inj sep cost'!AB93</f>
        <v>983960.45088456036</v>
      </c>
      <c r="N95" s="19">
        <f>$C95*'Total CH4 prod CO2 Inj'!L93+$D95*'Total CH4 prod CO2 Inj'!AC93-'Inj sep cost'!L93-'Inj sep cost'!AC93</f>
        <v>983960.45088456036</v>
      </c>
      <c r="O95" s="19">
        <f>$C95*'Total CH4 prod CO2 Inj'!M93+$D95*'Total CH4 prod CO2 Inj'!AD93-'Inj sep cost'!M93-'Inj sep cost'!AD93</f>
        <v>983960.45088456036</v>
      </c>
      <c r="P95" s="19">
        <f>$C95*'Total CH4 prod CO2 Inj'!N93+$D95*'Total CH4 prod CO2 Inj'!AE93-'Inj sep cost'!N93-'Inj sep cost'!AE93</f>
        <v>983960.45088456036</v>
      </c>
      <c r="Q95" s="19">
        <f>$C95*'Total CH4 prod CO2 Inj'!O93+$D95*'Total CH4 prod CO2 Inj'!AF93-'Inj sep cost'!O93-'Inj sep cost'!AF93</f>
        <v>983960.45088456036</v>
      </c>
      <c r="R95" s="19">
        <f>$C95*'Total CH4 prod CO2 Inj'!P93+$D95*'Total CH4 prod CO2 Inj'!AG93-'Inj sep cost'!P93-'Inj sep cost'!AG93</f>
        <v>983960.45088456036</v>
      </c>
      <c r="S95" s="19">
        <f>$C95*'Total CH4 prod CO2 Inj'!Q93+$D95*'Total CH4 prod CO2 Inj'!AH93-'Inj sep cost'!Q93-'Inj sep cost'!AH93</f>
        <v>983960.45088456036</v>
      </c>
    </row>
    <row r="96" spans="2:19" x14ac:dyDescent="0.45">
      <c r="B96">
        <v>90</v>
      </c>
      <c r="C96" s="17">
        <f t="shared" si="4"/>
        <v>14.05026280305613</v>
      </c>
      <c r="D96" s="17">
        <f t="shared" si="5"/>
        <v>74.934734949632556</v>
      </c>
      <c r="E96" s="19">
        <f>$C96*'Total CH4 prod CO2 Inj'!C94+$D96*'Total CH4 prod CO2 Inj'!T94-'Inj sep cost'!C94-'Inj sep cost'!T94</f>
        <v>983742.71958389226</v>
      </c>
      <c r="F96" s="19">
        <f>$C96*'Total CH4 prod CO2 Inj'!D94+$D96*'Total CH4 prod CO2 Inj'!U94-'Inj sep cost'!D94-'Inj sep cost'!U94</f>
        <v>983742.71958389226</v>
      </c>
      <c r="G96" s="19">
        <f>$C96*'Total CH4 prod CO2 Inj'!E94+$D96*'Total CH4 prod CO2 Inj'!V94-'Inj sep cost'!E94-'Inj sep cost'!V94</f>
        <v>983742.71958389226</v>
      </c>
      <c r="H96" s="19">
        <f>$C96*'Total CH4 prod CO2 Inj'!F94+$D96*'Total CH4 prod CO2 Inj'!W94-'Inj sep cost'!F94-'Inj sep cost'!W94</f>
        <v>983742.71958389226</v>
      </c>
      <c r="I96" s="19">
        <f>$C96*'Total CH4 prod CO2 Inj'!G94+$D96*'Total CH4 prod CO2 Inj'!X94-'Inj sep cost'!G94-'Inj sep cost'!X94</f>
        <v>983742.71958389226</v>
      </c>
      <c r="J96" s="19">
        <f>$C96*'Total CH4 prod CO2 Inj'!H94+$D96*'Total CH4 prod CO2 Inj'!Y94-'Inj sep cost'!H94-'Inj sep cost'!Y94</f>
        <v>983742.71958389226</v>
      </c>
      <c r="K96" s="19">
        <f>$C96*'Total CH4 prod CO2 Inj'!I94+$D96*'Total CH4 prod CO2 Inj'!Z94-'Inj sep cost'!I94-'Inj sep cost'!Z94</f>
        <v>983742.71958389226</v>
      </c>
      <c r="L96" s="19">
        <f>$C96*'Total CH4 prod CO2 Inj'!J94+$D96*'Total CH4 prod CO2 Inj'!AA94-'Inj sep cost'!J94-'Inj sep cost'!AA94</f>
        <v>983742.71958389226</v>
      </c>
      <c r="M96" s="19">
        <f>$C96*'Total CH4 prod CO2 Inj'!K94+$D96*'Total CH4 prod CO2 Inj'!AB94-'Inj sep cost'!K94-'Inj sep cost'!AB94</f>
        <v>983742.71958389226</v>
      </c>
      <c r="N96" s="19">
        <f>$C96*'Total CH4 prod CO2 Inj'!L94+$D96*'Total CH4 prod CO2 Inj'!AC94-'Inj sep cost'!L94-'Inj sep cost'!AC94</f>
        <v>983742.71958389226</v>
      </c>
      <c r="O96" s="19">
        <f>$C96*'Total CH4 prod CO2 Inj'!M94+$D96*'Total CH4 prod CO2 Inj'!AD94-'Inj sep cost'!M94-'Inj sep cost'!AD94</f>
        <v>983742.71958389226</v>
      </c>
      <c r="P96" s="19">
        <f>$C96*'Total CH4 prod CO2 Inj'!N94+$D96*'Total CH4 prod CO2 Inj'!AE94-'Inj sep cost'!N94-'Inj sep cost'!AE94</f>
        <v>983742.71958389226</v>
      </c>
      <c r="Q96" s="19">
        <f>$C96*'Total CH4 prod CO2 Inj'!O94+$D96*'Total CH4 prod CO2 Inj'!AF94-'Inj sep cost'!O94-'Inj sep cost'!AF94</f>
        <v>983742.71958389226</v>
      </c>
      <c r="R96" s="19">
        <f>$C96*'Total CH4 prod CO2 Inj'!P94+$D96*'Total CH4 prod CO2 Inj'!AG94-'Inj sep cost'!P94-'Inj sep cost'!AG94</f>
        <v>983742.71958389226</v>
      </c>
      <c r="S96" s="19">
        <f>$C96*'Total CH4 prod CO2 Inj'!Q94+$D96*'Total CH4 prod CO2 Inj'!AH94-'Inj sep cost'!Q94-'Inj sep cost'!AH94</f>
        <v>983742.71958389226</v>
      </c>
    </row>
    <row r="97" spans="2:19" x14ac:dyDescent="0.45">
      <c r="B97">
        <v>91</v>
      </c>
      <c r="C97" s="17">
        <f t="shared" si="4"/>
        <v>14.296142402109613</v>
      </c>
      <c r="D97" s="17">
        <f t="shared" si="5"/>
        <v>76.246092811251131</v>
      </c>
      <c r="E97" s="19">
        <f>$C97*'Total CH4 prod CO2 Inj'!C95+$D97*'Total CH4 prod CO2 Inj'!T95-'Inj sep cost'!C95-'Inj sep cost'!T95</f>
        <v>984241.79271895625</v>
      </c>
      <c r="F97" s="19">
        <f>$C97*'Total CH4 prod CO2 Inj'!D95+$D97*'Total CH4 prod CO2 Inj'!U95-'Inj sep cost'!D95-'Inj sep cost'!U95</f>
        <v>984241.79271895625</v>
      </c>
      <c r="G97" s="19">
        <f>$C97*'Total CH4 prod CO2 Inj'!E95+$D97*'Total CH4 prod CO2 Inj'!V95-'Inj sep cost'!E95-'Inj sep cost'!V95</f>
        <v>984241.79271895625</v>
      </c>
      <c r="H97" s="19">
        <f>$C97*'Total CH4 prod CO2 Inj'!F95+$D97*'Total CH4 prod CO2 Inj'!W95-'Inj sep cost'!F95-'Inj sep cost'!W95</f>
        <v>984241.79271895625</v>
      </c>
      <c r="I97" s="19">
        <f>$C97*'Total CH4 prod CO2 Inj'!G95+$D97*'Total CH4 prod CO2 Inj'!X95-'Inj sep cost'!G95-'Inj sep cost'!X95</f>
        <v>984241.79271895625</v>
      </c>
      <c r="J97" s="19">
        <f>$C97*'Total CH4 prod CO2 Inj'!H95+$D97*'Total CH4 prod CO2 Inj'!Y95-'Inj sep cost'!H95-'Inj sep cost'!Y95</f>
        <v>984241.79271895625</v>
      </c>
      <c r="K97" s="19">
        <f>$C97*'Total CH4 prod CO2 Inj'!I95+$D97*'Total CH4 prod CO2 Inj'!Z95-'Inj sep cost'!I95-'Inj sep cost'!Z95</f>
        <v>984241.79271895625</v>
      </c>
      <c r="L97" s="19">
        <f>$C97*'Total CH4 prod CO2 Inj'!J95+$D97*'Total CH4 prod CO2 Inj'!AA95-'Inj sep cost'!J95-'Inj sep cost'!AA95</f>
        <v>984241.79271895625</v>
      </c>
      <c r="M97" s="19">
        <f>$C97*'Total CH4 prod CO2 Inj'!K95+$D97*'Total CH4 prod CO2 Inj'!AB95-'Inj sep cost'!K95-'Inj sep cost'!AB95</f>
        <v>984241.79271895625</v>
      </c>
      <c r="N97" s="19">
        <f>$C97*'Total CH4 prod CO2 Inj'!L95+$D97*'Total CH4 prod CO2 Inj'!AC95-'Inj sep cost'!L95-'Inj sep cost'!AC95</f>
        <v>984241.79271895625</v>
      </c>
      <c r="O97" s="19">
        <f>$C97*'Total CH4 prod CO2 Inj'!M95+$D97*'Total CH4 prod CO2 Inj'!AD95-'Inj sep cost'!M95-'Inj sep cost'!AD95</f>
        <v>984241.79271895625</v>
      </c>
      <c r="P97" s="19">
        <f>$C97*'Total CH4 prod CO2 Inj'!N95+$D97*'Total CH4 prod CO2 Inj'!AE95-'Inj sep cost'!N95-'Inj sep cost'!AE95</f>
        <v>984241.79271895625</v>
      </c>
      <c r="Q97" s="19">
        <f>$C97*'Total CH4 prod CO2 Inj'!O95+$D97*'Total CH4 prod CO2 Inj'!AF95-'Inj sep cost'!O95-'Inj sep cost'!AF95</f>
        <v>984241.79271895625</v>
      </c>
      <c r="R97" s="19">
        <f>$C97*'Total CH4 prod CO2 Inj'!P95+$D97*'Total CH4 prod CO2 Inj'!AG95-'Inj sep cost'!P95-'Inj sep cost'!AG95</f>
        <v>984241.79271895625</v>
      </c>
      <c r="S97" s="19">
        <f>$C97*'Total CH4 prod CO2 Inj'!Q95+$D97*'Total CH4 prod CO2 Inj'!AH95-'Inj sep cost'!Q95-'Inj sep cost'!AH95</f>
        <v>984241.79271895625</v>
      </c>
    </row>
    <row r="98" spans="2:19" x14ac:dyDescent="0.45">
      <c r="B98">
        <v>92</v>
      </c>
      <c r="C98" s="17">
        <f t="shared" si="4"/>
        <v>14.546324894146531</v>
      </c>
      <c r="D98" s="17">
        <f t="shared" si="5"/>
        <v>77.58039943544803</v>
      </c>
      <c r="E98" s="19">
        <f>$C98*'Total CH4 prod CO2 Inj'!C96+$D98*'Total CH4 prod CO2 Inj'!T96-'Inj sep cost'!C96-'Inj sep cost'!T96</f>
        <v>985620.24522445002</v>
      </c>
      <c r="F98" s="19">
        <f>$C98*'Total CH4 prod CO2 Inj'!D96+$D98*'Total CH4 prod CO2 Inj'!U96-'Inj sep cost'!D96-'Inj sep cost'!U96</f>
        <v>985620.24522445002</v>
      </c>
      <c r="G98" s="19">
        <f>$C98*'Total CH4 prod CO2 Inj'!E96+$D98*'Total CH4 prod CO2 Inj'!V96-'Inj sep cost'!E96-'Inj sep cost'!V96</f>
        <v>985620.24522445002</v>
      </c>
      <c r="H98" s="19">
        <f>$C98*'Total CH4 prod CO2 Inj'!F96+$D98*'Total CH4 prod CO2 Inj'!W96-'Inj sep cost'!F96-'Inj sep cost'!W96</f>
        <v>985620.24522445002</v>
      </c>
      <c r="I98" s="19">
        <f>$C98*'Total CH4 prod CO2 Inj'!G96+$D98*'Total CH4 prod CO2 Inj'!X96-'Inj sep cost'!G96-'Inj sep cost'!X96</f>
        <v>985620.24522445002</v>
      </c>
      <c r="J98" s="19">
        <f>$C98*'Total CH4 prod CO2 Inj'!H96+$D98*'Total CH4 prod CO2 Inj'!Y96-'Inj sep cost'!H96-'Inj sep cost'!Y96</f>
        <v>985620.24522445002</v>
      </c>
      <c r="K98" s="19">
        <f>$C98*'Total CH4 prod CO2 Inj'!I96+$D98*'Total CH4 prod CO2 Inj'!Z96-'Inj sep cost'!I96-'Inj sep cost'!Z96</f>
        <v>985620.24522445002</v>
      </c>
      <c r="L98" s="19">
        <f>$C98*'Total CH4 prod CO2 Inj'!J96+$D98*'Total CH4 prod CO2 Inj'!AA96-'Inj sep cost'!J96-'Inj sep cost'!AA96</f>
        <v>985620.24522445002</v>
      </c>
      <c r="M98" s="19">
        <f>$C98*'Total CH4 prod CO2 Inj'!K96+$D98*'Total CH4 prod CO2 Inj'!AB96-'Inj sep cost'!K96-'Inj sep cost'!AB96</f>
        <v>985620.24522445002</v>
      </c>
      <c r="N98" s="19">
        <f>$C98*'Total CH4 prod CO2 Inj'!L96+$D98*'Total CH4 prod CO2 Inj'!AC96-'Inj sep cost'!L96-'Inj sep cost'!AC96</f>
        <v>985620.24522445002</v>
      </c>
      <c r="O98" s="19">
        <f>$C98*'Total CH4 prod CO2 Inj'!M96+$D98*'Total CH4 prod CO2 Inj'!AD96-'Inj sep cost'!M96-'Inj sep cost'!AD96</f>
        <v>985620.24522445002</v>
      </c>
      <c r="P98" s="19">
        <f>$C98*'Total CH4 prod CO2 Inj'!N96+$D98*'Total CH4 prod CO2 Inj'!AE96-'Inj sep cost'!N96-'Inj sep cost'!AE96</f>
        <v>985620.24522445002</v>
      </c>
      <c r="Q98" s="19">
        <f>$C98*'Total CH4 prod CO2 Inj'!O96+$D98*'Total CH4 prod CO2 Inj'!AF96-'Inj sep cost'!O96-'Inj sep cost'!AF96</f>
        <v>985620.24522445002</v>
      </c>
      <c r="R98" s="19">
        <f>$C98*'Total CH4 prod CO2 Inj'!P96+$D98*'Total CH4 prod CO2 Inj'!AG96-'Inj sep cost'!P96-'Inj sep cost'!AG96</f>
        <v>985620.24522445002</v>
      </c>
      <c r="S98" s="19">
        <f>$C98*'Total CH4 prod CO2 Inj'!Q96+$D98*'Total CH4 prod CO2 Inj'!AH96-'Inj sep cost'!Q96-'Inj sep cost'!AH96</f>
        <v>985620.24522445002</v>
      </c>
    </row>
    <row r="99" spans="2:19" x14ac:dyDescent="0.45">
      <c r="B99">
        <v>93</v>
      </c>
      <c r="C99" s="17">
        <f t="shared" si="4"/>
        <v>14.800885579794096</v>
      </c>
      <c r="D99" s="17">
        <f t="shared" si="5"/>
        <v>78.938056425568377</v>
      </c>
      <c r="E99" s="19">
        <f>$C99*'Total CH4 prod CO2 Inj'!C97+$D99*'Total CH4 prod CO2 Inj'!T97-'Inj sep cost'!C97-'Inj sep cost'!T97</f>
        <v>1035975.8448432162</v>
      </c>
      <c r="F99" s="19">
        <f>$C99*'Total CH4 prod CO2 Inj'!D97+$D99*'Total CH4 prod CO2 Inj'!U97-'Inj sep cost'!D97-'Inj sep cost'!U97</f>
        <v>1035975.8448432162</v>
      </c>
      <c r="G99" s="19">
        <f>$C99*'Total CH4 prod CO2 Inj'!E97+$D99*'Total CH4 prod CO2 Inj'!V97-'Inj sep cost'!E97-'Inj sep cost'!V97</f>
        <v>1035975.8448432162</v>
      </c>
      <c r="H99" s="19">
        <f>$C99*'Total CH4 prod CO2 Inj'!F97+$D99*'Total CH4 prod CO2 Inj'!W97-'Inj sep cost'!F97-'Inj sep cost'!W97</f>
        <v>1035975.8448432162</v>
      </c>
      <c r="I99" s="19">
        <f>$C99*'Total CH4 prod CO2 Inj'!G97+$D99*'Total CH4 prod CO2 Inj'!X97-'Inj sep cost'!G97-'Inj sep cost'!X97</f>
        <v>1035975.8448432162</v>
      </c>
      <c r="J99" s="19">
        <f>$C99*'Total CH4 prod CO2 Inj'!H97+$D99*'Total CH4 prod CO2 Inj'!Y97-'Inj sep cost'!H97-'Inj sep cost'!Y97</f>
        <v>1035975.8448432162</v>
      </c>
      <c r="K99" s="19">
        <f>$C99*'Total CH4 prod CO2 Inj'!I97+$D99*'Total CH4 prod CO2 Inj'!Z97-'Inj sep cost'!I97-'Inj sep cost'!Z97</f>
        <v>1035975.8448432162</v>
      </c>
      <c r="L99" s="19">
        <f>$C99*'Total CH4 prod CO2 Inj'!J97+$D99*'Total CH4 prod CO2 Inj'!AA97-'Inj sep cost'!J97-'Inj sep cost'!AA97</f>
        <v>1035975.8448432162</v>
      </c>
      <c r="M99" s="19">
        <f>$C99*'Total CH4 prod CO2 Inj'!K97+$D99*'Total CH4 prod CO2 Inj'!AB97-'Inj sep cost'!K97-'Inj sep cost'!AB97</f>
        <v>1035975.8448432162</v>
      </c>
      <c r="N99" s="19">
        <f>$C99*'Total CH4 prod CO2 Inj'!L97+$D99*'Total CH4 prod CO2 Inj'!AC97-'Inj sep cost'!L97-'Inj sep cost'!AC97</f>
        <v>1035975.8448432162</v>
      </c>
      <c r="O99" s="19">
        <f>$C99*'Total CH4 prod CO2 Inj'!M97+$D99*'Total CH4 prod CO2 Inj'!AD97-'Inj sep cost'!M97-'Inj sep cost'!AD97</f>
        <v>1035975.8448432162</v>
      </c>
      <c r="P99" s="19">
        <f>$C99*'Total CH4 prod CO2 Inj'!N97+$D99*'Total CH4 prod CO2 Inj'!AE97-'Inj sep cost'!N97-'Inj sep cost'!AE97</f>
        <v>1035975.8448432162</v>
      </c>
      <c r="Q99" s="19">
        <f>$C99*'Total CH4 prod CO2 Inj'!O97+$D99*'Total CH4 prod CO2 Inj'!AF97-'Inj sep cost'!O97-'Inj sep cost'!AF97</f>
        <v>1035975.8448432162</v>
      </c>
      <c r="R99" s="19">
        <f>$C99*'Total CH4 prod CO2 Inj'!P97+$D99*'Total CH4 prod CO2 Inj'!AG97-'Inj sep cost'!P97-'Inj sep cost'!AG97</f>
        <v>1035975.8448432162</v>
      </c>
      <c r="S99" s="19">
        <f>$C99*'Total CH4 prod CO2 Inj'!Q97+$D99*'Total CH4 prod CO2 Inj'!AH97-'Inj sep cost'!Q97-'Inj sep cost'!AH97</f>
        <v>1035975.8448432162</v>
      </c>
    </row>
    <row r="100" spans="2:19" x14ac:dyDescent="0.45">
      <c r="B100">
        <v>94</v>
      </c>
      <c r="C100" s="17">
        <f t="shared" si="4"/>
        <v>15.059901077440495</v>
      </c>
      <c r="D100" s="17">
        <f t="shared" si="5"/>
        <v>80.319472413015831</v>
      </c>
      <c r="E100" s="19">
        <f>$C100*'Total CH4 prod CO2 Inj'!C98+$D100*'Total CH4 prod CO2 Inj'!T98-'Inj sep cost'!C98-'Inj sep cost'!T98</f>
        <v>1037744.5468081173</v>
      </c>
      <c r="F100" s="19">
        <f>$C100*'Total CH4 prod CO2 Inj'!D98+$D100*'Total CH4 prod CO2 Inj'!U98-'Inj sep cost'!D98-'Inj sep cost'!U98</f>
        <v>1037744.5468081173</v>
      </c>
      <c r="G100" s="19">
        <f>$C100*'Total CH4 prod CO2 Inj'!E98+$D100*'Total CH4 prod CO2 Inj'!V98-'Inj sep cost'!E98-'Inj sep cost'!V98</f>
        <v>1037744.5468081173</v>
      </c>
      <c r="H100" s="19">
        <f>$C100*'Total CH4 prod CO2 Inj'!F98+$D100*'Total CH4 prod CO2 Inj'!W98-'Inj sep cost'!F98-'Inj sep cost'!W98</f>
        <v>1037744.5468081173</v>
      </c>
      <c r="I100" s="19">
        <f>$C100*'Total CH4 prod CO2 Inj'!G98+$D100*'Total CH4 prod CO2 Inj'!X98-'Inj sep cost'!G98-'Inj sep cost'!X98</f>
        <v>1037744.5468081173</v>
      </c>
      <c r="J100" s="19">
        <f>$C100*'Total CH4 prod CO2 Inj'!H98+$D100*'Total CH4 prod CO2 Inj'!Y98-'Inj sep cost'!H98-'Inj sep cost'!Y98</f>
        <v>1037744.5468081173</v>
      </c>
      <c r="K100" s="19">
        <f>$C100*'Total CH4 prod CO2 Inj'!I98+$D100*'Total CH4 prod CO2 Inj'!Z98-'Inj sep cost'!I98-'Inj sep cost'!Z98</f>
        <v>1037744.5468081173</v>
      </c>
      <c r="L100" s="19">
        <f>$C100*'Total CH4 prod CO2 Inj'!J98+$D100*'Total CH4 prod CO2 Inj'!AA98-'Inj sep cost'!J98-'Inj sep cost'!AA98</f>
        <v>1037744.5468081173</v>
      </c>
      <c r="M100" s="19">
        <f>$C100*'Total CH4 prod CO2 Inj'!K98+$D100*'Total CH4 prod CO2 Inj'!AB98-'Inj sep cost'!K98-'Inj sep cost'!AB98</f>
        <v>1037744.5468081173</v>
      </c>
      <c r="N100" s="19">
        <f>$C100*'Total CH4 prod CO2 Inj'!L98+$D100*'Total CH4 prod CO2 Inj'!AC98-'Inj sep cost'!L98-'Inj sep cost'!AC98</f>
        <v>1037744.5468081173</v>
      </c>
      <c r="O100" s="19">
        <f>$C100*'Total CH4 prod CO2 Inj'!M98+$D100*'Total CH4 prod CO2 Inj'!AD98-'Inj sep cost'!M98-'Inj sep cost'!AD98</f>
        <v>1037744.5468081173</v>
      </c>
      <c r="P100" s="19">
        <f>$C100*'Total CH4 prod CO2 Inj'!N98+$D100*'Total CH4 prod CO2 Inj'!AE98-'Inj sep cost'!N98-'Inj sep cost'!AE98</f>
        <v>1037744.5468081173</v>
      </c>
      <c r="Q100" s="19">
        <f>$C100*'Total CH4 prod CO2 Inj'!O98+$D100*'Total CH4 prod CO2 Inj'!AF98-'Inj sep cost'!O98-'Inj sep cost'!AF98</f>
        <v>1037744.5468081173</v>
      </c>
      <c r="R100" s="19">
        <f>$C100*'Total CH4 prod CO2 Inj'!P98+$D100*'Total CH4 prod CO2 Inj'!AG98-'Inj sep cost'!P98-'Inj sep cost'!AG98</f>
        <v>1037744.5468081173</v>
      </c>
      <c r="S100" s="19">
        <f>$C100*'Total CH4 prod CO2 Inj'!Q98+$D100*'Total CH4 prod CO2 Inj'!AH98-'Inj sep cost'!Q98-'Inj sep cost'!AH98</f>
        <v>1037744.5468081173</v>
      </c>
    </row>
    <row r="101" spans="2:19" x14ac:dyDescent="0.45">
      <c r="B101">
        <v>95</v>
      </c>
      <c r="C101" s="17">
        <f t="shared" si="4"/>
        <v>15.323449346295705</v>
      </c>
      <c r="D101" s="17">
        <f t="shared" si="5"/>
        <v>81.725063180243609</v>
      </c>
      <c r="E101" s="19">
        <f>$C101*'Total CH4 prod CO2 Inj'!C99+$D101*'Total CH4 prod CO2 Inj'!T99-'Inj sep cost'!C99-'Inj sep cost'!T99</f>
        <v>1040504.7369222599</v>
      </c>
      <c r="F101" s="19">
        <f>$C101*'Total CH4 prod CO2 Inj'!D99+$D101*'Total CH4 prod CO2 Inj'!U99-'Inj sep cost'!D99-'Inj sep cost'!U99</f>
        <v>1040504.7369222599</v>
      </c>
      <c r="G101" s="19">
        <f>$C101*'Total CH4 prod CO2 Inj'!E99+$D101*'Total CH4 prod CO2 Inj'!V99-'Inj sep cost'!E99-'Inj sep cost'!V99</f>
        <v>1040504.7369222599</v>
      </c>
      <c r="H101" s="19">
        <f>$C101*'Total CH4 prod CO2 Inj'!F99+$D101*'Total CH4 prod CO2 Inj'!W99-'Inj sep cost'!F99-'Inj sep cost'!W99</f>
        <v>1040504.7369222599</v>
      </c>
      <c r="I101" s="19">
        <f>$C101*'Total CH4 prod CO2 Inj'!G99+$D101*'Total CH4 prod CO2 Inj'!X99-'Inj sep cost'!G99-'Inj sep cost'!X99</f>
        <v>1040504.7369222599</v>
      </c>
      <c r="J101" s="19">
        <f>$C101*'Total CH4 prod CO2 Inj'!H99+$D101*'Total CH4 prod CO2 Inj'!Y99-'Inj sep cost'!H99-'Inj sep cost'!Y99</f>
        <v>1040504.7369222599</v>
      </c>
      <c r="K101" s="19">
        <f>$C101*'Total CH4 prod CO2 Inj'!I99+$D101*'Total CH4 prod CO2 Inj'!Z99-'Inj sep cost'!I99-'Inj sep cost'!Z99</f>
        <v>1040504.7369222599</v>
      </c>
      <c r="L101" s="19">
        <f>$C101*'Total CH4 prod CO2 Inj'!J99+$D101*'Total CH4 prod CO2 Inj'!AA99-'Inj sep cost'!J99-'Inj sep cost'!AA99</f>
        <v>1040504.7369222599</v>
      </c>
      <c r="M101" s="19">
        <f>$C101*'Total CH4 prod CO2 Inj'!K99+$D101*'Total CH4 prod CO2 Inj'!AB99-'Inj sep cost'!K99-'Inj sep cost'!AB99</f>
        <v>1040504.7369222599</v>
      </c>
      <c r="N101" s="19">
        <f>$C101*'Total CH4 prod CO2 Inj'!L99+$D101*'Total CH4 prod CO2 Inj'!AC99-'Inj sep cost'!L99-'Inj sep cost'!AC99</f>
        <v>1040504.7369222599</v>
      </c>
      <c r="O101" s="19">
        <f>$C101*'Total CH4 prod CO2 Inj'!M99+$D101*'Total CH4 prod CO2 Inj'!AD99-'Inj sep cost'!M99-'Inj sep cost'!AD99</f>
        <v>1040504.7369222599</v>
      </c>
      <c r="P101" s="19">
        <f>$C101*'Total CH4 prod CO2 Inj'!N99+$D101*'Total CH4 prod CO2 Inj'!AE99-'Inj sep cost'!N99-'Inj sep cost'!AE99</f>
        <v>1040504.7369222599</v>
      </c>
      <c r="Q101" s="19">
        <f>$C101*'Total CH4 prod CO2 Inj'!O99+$D101*'Total CH4 prod CO2 Inj'!AF99-'Inj sep cost'!O99-'Inj sep cost'!AF99</f>
        <v>1040504.7369222599</v>
      </c>
      <c r="R101" s="19">
        <f>$C101*'Total CH4 prod CO2 Inj'!P99+$D101*'Total CH4 prod CO2 Inj'!AG99-'Inj sep cost'!P99-'Inj sep cost'!AG99</f>
        <v>1040504.7369222599</v>
      </c>
      <c r="S101" s="19">
        <f>$C101*'Total CH4 prod CO2 Inj'!Q99+$D101*'Total CH4 prod CO2 Inj'!AH99-'Inj sep cost'!Q99-'Inj sep cost'!AH99</f>
        <v>1040504.7369222599</v>
      </c>
    </row>
    <row r="102" spans="2:19" x14ac:dyDescent="0.45">
      <c r="B102">
        <v>96</v>
      </c>
      <c r="C102" s="17">
        <f t="shared" si="4"/>
        <v>15.591609709855881</v>
      </c>
      <c r="D102" s="17">
        <f t="shared" si="5"/>
        <v>83.155251785897875</v>
      </c>
      <c r="E102" s="19">
        <f>$C102*'Total CH4 prod CO2 Inj'!C100+$D102*'Total CH4 prod CO2 Inj'!T100-'Inj sep cost'!C100-'Inj sep cost'!T100</f>
        <v>1044295.0148541101</v>
      </c>
      <c r="F102" s="19">
        <f>$C102*'Total CH4 prod CO2 Inj'!D100+$D102*'Total CH4 prod CO2 Inj'!U100-'Inj sep cost'!D100-'Inj sep cost'!U100</f>
        <v>1044295.0148541101</v>
      </c>
      <c r="G102" s="19">
        <f>$C102*'Total CH4 prod CO2 Inj'!E100+$D102*'Total CH4 prod CO2 Inj'!V100-'Inj sep cost'!E100-'Inj sep cost'!V100</f>
        <v>1044295.0148541101</v>
      </c>
      <c r="H102" s="19">
        <f>$C102*'Total CH4 prod CO2 Inj'!F100+$D102*'Total CH4 prod CO2 Inj'!W100-'Inj sep cost'!F100-'Inj sep cost'!W100</f>
        <v>1044295.0148541101</v>
      </c>
      <c r="I102" s="19">
        <f>$C102*'Total CH4 prod CO2 Inj'!G100+$D102*'Total CH4 prod CO2 Inj'!X100-'Inj sep cost'!G100-'Inj sep cost'!X100</f>
        <v>1044295.0148541101</v>
      </c>
      <c r="J102" s="19">
        <f>$C102*'Total CH4 prod CO2 Inj'!H100+$D102*'Total CH4 prod CO2 Inj'!Y100-'Inj sep cost'!H100-'Inj sep cost'!Y100</f>
        <v>1044295.0148541101</v>
      </c>
      <c r="K102" s="19">
        <f>$C102*'Total CH4 prod CO2 Inj'!I100+$D102*'Total CH4 prod CO2 Inj'!Z100-'Inj sep cost'!I100-'Inj sep cost'!Z100</f>
        <v>1044295.0148541101</v>
      </c>
      <c r="L102" s="19">
        <f>$C102*'Total CH4 prod CO2 Inj'!J100+$D102*'Total CH4 prod CO2 Inj'!AA100-'Inj sep cost'!J100-'Inj sep cost'!AA100</f>
        <v>1044295.0148541101</v>
      </c>
      <c r="M102" s="19">
        <f>$C102*'Total CH4 prod CO2 Inj'!K100+$D102*'Total CH4 prod CO2 Inj'!AB100-'Inj sep cost'!K100-'Inj sep cost'!AB100</f>
        <v>1044295.0148541101</v>
      </c>
      <c r="N102" s="19">
        <f>$C102*'Total CH4 prod CO2 Inj'!L100+$D102*'Total CH4 prod CO2 Inj'!AC100-'Inj sep cost'!L100-'Inj sep cost'!AC100</f>
        <v>1044295.0148541101</v>
      </c>
      <c r="O102" s="19">
        <f>$C102*'Total CH4 prod CO2 Inj'!M100+$D102*'Total CH4 prod CO2 Inj'!AD100-'Inj sep cost'!M100-'Inj sep cost'!AD100</f>
        <v>1044295.0148541101</v>
      </c>
      <c r="P102" s="19">
        <f>$C102*'Total CH4 prod CO2 Inj'!N100+$D102*'Total CH4 prod CO2 Inj'!AE100-'Inj sep cost'!N100-'Inj sep cost'!AE100</f>
        <v>1044295.0148541101</v>
      </c>
      <c r="Q102" s="19">
        <f>$C102*'Total CH4 prod CO2 Inj'!O100+$D102*'Total CH4 prod CO2 Inj'!AF100-'Inj sep cost'!O100-'Inj sep cost'!AF100</f>
        <v>1044295.0148541101</v>
      </c>
      <c r="R102" s="19">
        <f>$C102*'Total CH4 prod CO2 Inj'!P100+$D102*'Total CH4 prod CO2 Inj'!AG100-'Inj sep cost'!P100-'Inj sep cost'!AG100</f>
        <v>1044295.0148541101</v>
      </c>
      <c r="S102" s="19">
        <f>$C102*'Total CH4 prod CO2 Inj'!Q100+$D102*'Total CH4 prod CO2 Inj'!AH100-'Inj sep cost'!Q100-'Inj sep cost'!AH100</f>
        <v>1044295.0148541101</v>
      </c>
    </row>
    <row r="103" spans="2:19" x14ac:dyDescent="0.45">
      <c r="B103">
        <v>97</v>
      </c>
      <c r="C103" s="17">
        <f t="shared" si="4"/>
        <v>15.86446287977836</v>
      </c>
      <c r="D103" s="17">
        <f t="shared" si="5"/>
        <v>84.610468692151088</v>
      </c>
      <c r="E103" s="19">
        <f>$C103*'Total CH4 prod CO2 Inj'!C101+$D103*'Total CH4 prod CO2 Inj'!T101-'Inj sep cost'!C101-'Inj sep cost'!T101</f>
        <v>1049106.8565686177</v>
      </c>
      <c r="F103" s="19">
        <f>$C103*'Total CH4 prod CO2 Inj'!D101+$D103*'Total CH4 prod CO2 Inj'!U101-'Inj sep cost'!D101-'Inj sep cost'!U101</f>
        <v>1049106.8565686177</v>
      </c>
      <c r="G103" s="19">
        <f>$C103*'Total CH4 prod CO2 Inj'!E101+$D103*'Total CH4 prod CO2 Inj'!V101-'Inj sep cost'!E101-'Inj sep cost'!V101</f>
        <v>1049106.8565686177</v>
      </c>
      <c r="H103" s="19">
        <f>$C103*'Total CH4 prod CO2 Inj'!F101+$D103*'Total CH4 prod CO2 Inj'!W101-'Inj sep cost'!F101-'Inj sep cost'!W101</f>
        <v>1049106.8565686177</v>
      </c>
      <c r="I103" s="19">
        <f>$C103*'Total CH4 prod CO2 Inj'!G101+$D103*'Total CH4 prod CO2 Inj'!X101-'Inj sep cost'!G101-'Inj sep cost'!X101</f>
        <v>1049106.8565686177</v>
      </c>
      <c r="J103" s="19">
        <f>$C103*'Total CH4 prod CO2 Inj'!H101+$D103*'Total CH4 prod CO2 Inj'!Y101-'Inj sep cost'!H101-'Inj sep cost'!Y101</f>
        <v>1049106.8565686177</v>
      </c>
      <c r="K103" s="19">
        <f>$C103*'Total CH4 prod CO2 Inj'!I101+$D103*'Total CH4 prod CO2 Inj'!Z101-'Inj sep cost'!I101-'Inj sep cost'!Z101</f>
        <v>1049106.8565686177</v>
      </c>
      <c r="L103" s="19">
        <f>$C103*'Total CH4 prod CO2 Inj'!J101+$D103*'Total CH4 prod CO2 Inj'!AA101-'Inj sep cost'!J101-'Inj sep cost'!AA101</f>
        <v>1049106.8565686177</v>
      </c>
      <c r="M103" s="19">
        <f>$C103*'Total CH4 prod CO2 Inj'!K101+$D103*'Total CH4 prod CO2 Inj'!AB101-'Inj sep cost'!K101-'Inj sep cost'!AB101</f>
        <v>1049106.8565686177</v>
      </c>
      <c r="N103" s="19">
        <f>$C103*'Total CH4 prod CO2 Inj'!L101+$D103*'Total CH4 prod CO2 Inj'!AC101-'Inj sep cost'!L101-'Inj sep cost'!AC101</f>
        <v>1049106.8565686177</v>
      </c>
      <c r="O103" s="19">
        <f>$C103*'Total CH4 prod CO2 Inj'!M101+$D103*'Total CH4 prod CO2 Inj'!AD101-'Inj sep cost'!M101-'Inj sep cost'!AD101</f>
        <v>1049106.8565686177</v>
      </c>
      <c r="P103" s="19">
        <f>$C103*'Total CH4 prod CO2 Inj'!N101+$D103*'Total CH4 prod CO2 Inj'!AE101-'Inj sep cost'!N101-'Inj sep cost'!AE101</f>
        <v>1049106.8565686177</v>
      </c>
      <c r="Q103" s="19">
        <f>$C103*'Total CH4 prod CO2 Inj'!O101+$D103*'Total CH4 prod CO2 Inj'!AF101-'Inj sep cost'!O101-'Inj sep cost'!AF101</f>
        <v>1049106.8565686177</v>
      </c>
      <c r="R103" s="19">
        <f>$C103*'Total CH4 prod CO2 Inj'!P101+$D103*'Total CH4 prod CO2 Inj'!AG101-'Inj sep cost'!P101-'Inj sep cost'!AG101</f>
        <v>1049106.8565686177</v>
      </c>
      <c r="S103" s="19">
        <f>$C103*'Total CH4 prod CO2 Inj'!Q101+$D103*'Total CH4 prod CO2 Inj'!AH101-'Inj sep cost'!Q101-'Inj sep cost'!AH101</f>
        <v>1049106.8565686177</v>
      </c>
    </row>
    <row r="104" spans="2:19" x14ac:dyDescent="0.45">
      <c r="B104">
        <v>98</v>
      </c>
      <c r="C104" s="17">
        <f t="shared" si="4"/>
        <v>16.142090980174483</v>
      </c>
      <c r="D104" s="17">
        <f t="shared" si="5"/>
        <v>86.091151894263731</v>
      </c>
      <c r="E104" s="19">
        <f>$C104*'Total CH4 prod CO2 Inj'!C102+$D104*'Total CH4 prod CO2 Inj'!T102-'Inj sep cost'!C102-'Inj sep cost'!T102</f>
        <v>1069547.5177393311</v>
      </c>
      <c r="F104" s="19">
        <f>$C104*'Total CH4 prod CO2 Inj'!D102+$D104*'Total CH4 prod CO2 Inj'!U102-'Inj sep cost'!D102-'Inj sep cost'!U102</f>
        <v>1069547.5177393311</v>
      </c>
      <c r="G104" s="19">
        <f>$C104*'Total CH4 prod CO2 Inj'!E102+$D104*'Total CH4 prod CO2 Inj'!V102-'Inj sep cost'!E102-'Inj sep cost'!V102</f>
        <v>1069547.5177393311</v>
      </c>
      <c r="H104" s="19">
        <f>$C104*'Total CH4 prod CO2 Inj'!F102+$D104*'Total CH4 prod CO2 Inj'!W102-'Inj sep cost'!F102-'Inj sep cost'!W102</f>
        <v>1069547.5177393311</v>
      </c>
      <c r="I104" s="19">
        <f>$C104*'Total CH4 prod CO2 Inj'!G102+$D104*'Total CH4 prod CO2 Inj'!X102-'Inj sep cost'!G102-'Inj sep cost'!X102</f>
        <v>1069547.5177393311</v>
      </c>
      <c r="J104" s="19">
        <f>$C104*'Total CH4 prod CO2 Inj'!H102+$D104*'Total CH4 prod CO2 Inj'!Y102-'Inj sep cost'!H102-'Inj sep cost'!Y102</f>
        <v>1069547.5177393311</v>
      </c>
      <c r="K104" s="19">
        <f>$C104*'Total CH4 prod CO2 Inj'!I102+$D104*'Total CH4 prod CO2 Inj'!Z102-'Inj sep cost'!I102-'Inj sep cost'!Z102</f>
        <v>1069547.5177393311</v>
      </c>
      <c r="L104" s="19">
        <f>$C104*'Total CH4 prod CO2 Inj'!J102+$D104*'Total CH4 prod CO2 Inj'!AA102-'Inj sep cost'!J102-'Inj sep cost'!AA102</f>
        <v>1069547.5177393311</v>
      </c>
      <c r="M104" s="19">
        <f>$C104*'Total CH4 prod CO2 Inj'!K102+$D104*'Total CH4 prod CO2 Inj'!AB102-'Inj sep cost'!K102-'Inj sep cost'!AB102</f>
        <v>1069547.5177393311</v>
      </c>
      <c r="N104" s="19">
        <f>$C104*'Total CH4 prod CO2 Inj'!L102+$D104*'Total CH4 prod CO2 Inj'!AC102-'Inj sep cost'!L102-'Inj sep cost'!AC102</f>
        <v>1069547.5177393311</v>
      </c>
      <c r="O104" s="19">
        <f>$C104*'Total CH4 prod CO2 Inj'!M102+$D104*'Total CH4 prod CO2 Inj'!AD102-'Inj sep cost'!M102-'Inj sep cost'!AD102</f>
        <v>1069547.5177393311</v>
      </c>
      <c r="P104" s="19">
        <f>$C104*'Total CH4 prod CO2 Inj'!N102+$D104*'Total CH4 prod CO2 Inj'!AE102-'Inj sep cost'!N102-'Inj sep cost'!AE102</f>
        <v>1069547.5177393311</v>
      </c>
      <c r="Q104" s="19">
        <f>$C104*'Total CH4 prod CO2 Inj'!O102+$D104*'Total CH4 prod CO2 Inj'!AF102-'Inj sep cost'!O102-'Inj sep cost'!AF102</f>
        <v>1069547.5177393311</v>
      </c>
      <c r="R104" s="19">
        <f>$C104*'Total CH4 prod CO2 Inj'!P102+$D104*'Total CH4 prod CO2 Inj'!AG102-'Inj sep cost'!P102-'Inj sep cost'!AG102</f>
        <v>1069547.5177393311</v>
      </c>
      <c r="S104" s="19">
        <f>$C104*'Total CH4 prod CO2 Inj'!Q102+$D104*'Total CH4 prod CO2 Inj'!AH102-'Inj sep cost'!Q102-'Inj sep cost'!AH102</f>
        <v>1069547.5177393311</v>
      </c>
    </row>
    <row r="105" spans="2:19" x14ac:dyDescent="0.45">
      <c r="B105">
        <v>99</v>
      </c>
      <c r="C105" s="17">
        <f t="shared" si="4"/>
        <v>16.424577572327539</v>
      </c>
      <c r="D105" s="17">
        <f t="shared" si="5"/>
        <v>87.597747052413354</v>
      </c>
      <c r="E105" s="19">
        <f>$C105*'Total CH4 prod CO2 Inj'!C103+$D105*'Total CH4 prod CO2 Inj'!T103-'Inj sep cost'!C103-'Inj sep cost'!T103</f>
        <v>1074950.3751746509</v>
      </c>
      <c r="F105" s="19">
        <f>$C105*'Total CH4 prod CO2 Inj'!D103+$D105*'Total CH4 prod CO2 Inj'!U103-'Inj sep cost'!D103-'Inj sep cost'!U103</f>
        <v>1074950.3751746509</v>
      </c>
      <c r="G105" s="19">
        <f>$C105*'Total CH4 prod CO2 Inj'!E103+$D105*'Total CH4 prod CO2 Inj'!V103-'Inj sep cost'!E103-'Inj sep cost'!V103</f>
        <v>1074950.3751746509</v>
      </c>
      <c r="H105" s="19">
        <f>$C105*'Total CH4 prod CO2 Inj'!F103+$D105*'Total CH4 prod CO2 Inj'!W103-'Inj sep cost'!F103-'Inj sep cost'!W103</f>
        <v>1074950.3751746509</v>
      </c>
      <c r="I105" s="19">
        <f>$C105*'Total CH4 prod CO2 Inj'!G103+$D105*'Total CH4 prod CO2 Inj'!X103-'Inj sep cost'!G103-'Inj sep cost'!X103</f>
        <v>1074950.3751746509</v>
      </c>
      <c r="J105" s="19">
        <f>$C105*'Total CH4 prod CO2 Inj'!H103+$D105*'Total CH4 prod CO2 Inj'!Y103-'Inj sep cost'!H103-'Inj sep cost'!Y103</f>
        <v>1074950.3751746509</v>
      </c>
      <c r="K105" s="19">
        <f>$C105*'Total CH4 prod CO2 Inj'!I103+$D105*'Total CH4 prod CO2 Inj'!Z103-'Inj sep cost'!I103-'Inj sep cost'!Z103</f>
        <v>1074950.3751746509</v>
      </c>
      <c r="L105" s="19">
        <f>$C105*'Total CH4 prod CO2 Inj'!J103+$D105*'Total CH4 prod CO2 Inj'!AA103-'Inj sep cost'!J103-'Inj sep cost'!AA103</f>
        <v>1074950.3751746509</v>
      </c>
      <c r="M105" s="19">
        <f>$C105*'Total CH4 prod CO2 Inj'!K103+$D105*'Total CH4 prod CO2 Inj'!AB103-'Inj sep cost'!K103-'Inj sep cost'!AB103</f>
        <v>1074950.3751746509</v>
      </c>
      <c r="N105" s="19">
        <f>$C105*'Total CH4 prod CO2 Inj'!L103+$D105*'Total CH4 prod CO2 Inj'!AC103-'Inj sep cost'!L103-'Inj sep cost'!AC103</f>
        <v>1074950.3751746509</v>
      </c>
      <c r="O105" s="19">
        <f>$C105*'Total CH4 prod CO2 Inj'!M103+$D105*'Total CH4 prod CO2 Inj'!AD103-'Inj sep cost'!M103-'Inj sep cost'!AD103</f>
        <v>1074950.3751746509</v>
      </c>
      <c r="P105" s="19">
        <f>$C105*'Total CH4 prod CO2 Inj'!N103+$D105*'Total CH4 prod CO2 Inj'!AE103-'Inj sep cost'!N103-'Inj sep cost'!AE103</f>
        <v>1074950.3751746509</v>
      </c>
      <c r="Q105" s="19">
        <f>$C105*'Total CH4 prod CO2 Inj'!O103+$D105*'Total CH4 prod CO2 Inj'!AF103-'Inj sep cost'!O103-'Inj sep cost'!AF103</f>
        <v>1074950.3751746509</v>
      </c>
      <c r="R105" s="19">
        <f>$C105*'Total CH4 prod CO2 Inj'!P103+$D105*'Total CH4 prod CO2 Inj'!AG103-'Inj sep cost'!P103-'Inj sep cost'!AG103</f>
        <v>1074950.3751746509</v>
      </c>
      <c r="S105" s="19">
        <f>$C105*'Total CH4 prod CO2 Inj'!Q103+$D105*'Total CH4 prod CO2 Inj'!AH103-'Inj sep cost'!Q103-'Inj sep cost'!AH103</f>
        <v>1074950.3751746509</v>
      </c>
    </row>
    <row r="106" spans="2:19" x14ac:dyDescent="0.45">
      <c r="B106">
        <v>100</v>
      </c>
      <c r="C106" s="17">
        <f t="shared" si="4"/>
        <v>16.712007679843271</v>
      </c>
      <c r="D106" s="17">
        <f t="shared" si="5"/>
        <v>89.130707625830595</v>
      </c>
      <c r="E106" s="19">
        <f>$C106*'Total CH4 prod CO2 Inj'!C104+$D106*'Total CH4 prod CO2 Inj'!T104-'Inj sep cost'!C104-'Inj sep cost'!T104</f>
        <v>1109674.0330449573</v>
      </c>
      <c r="F106" s="19">
        <f>$C106*'Total CH4 prod CO2 Inj'!D104+$D106*'Total CH4 prod CO2 Inj'!U104-'Inj sep cost'!D104-'Inj sep cost'!U104</f>
        <v>1109674.0330449573</v>
      </c>
      <c r="G106" s="19">
        <f>$C106*'Total CH4 prod CO2 Inj'!E104+$D106*'Total CH4 prod CO2 Inj'!V104-'Inj sep cost'!E104-'Inj sep cost'!V104</f>
        <v>1109674.0330449573</v>
      </c>
      <c r="H106" s="19">
        <f>$C106*'Total CH4 prod CO2 Inj'!F104+$D106*'Total CH4 prod CO2 Inj'!W104-'Inj sep cost'!F104-'Inj sep cost'!W104</f>
        <v>1109674.0330449573</v>
      </c>
      <c r="I106" s="19">
        <f>$C106*'Total CH4 prod CO2 Inj'!G104+$D106*'Total CH4 prod CO2 Inj'!X104-'Inj sep cost'!G104-'Inj sep cost'!X104</f>
        <v>1109674.0330449573</v>
      </c>
      <c r="J106" s="19">
        <f>$C106*'Total CH4 prod CO2 Inj'!H104+$D106*'Total CH4 prod CO2 Inj'!Y104-'Inj sep cost'!H104-'Inj sep cost'!Y104</f>
        <v>1109674.0330449573</v>
      </c>
      <c r="K106" s="19">
        <f>$C106*'Total CH4 prod CO2 Inj'!I104+$D106*'Total CH4 prod CO2 Inj'!Z104-'Inj sep cost'!I104-'Inj sep cost'!Z104</f>
        <v>1109674.0330449573</v>
      </c>
      <c r="L106" s="19">
        <f>$C106*'Total CH4 prod CO2 Inj'!J104+$D106*'Total CH4 prod CO2 Inj'!AA104-'Inj sep cost'!J104-'Inj sep cost'!AA104</f>
        <v>1109674.0330449573</v>
      </c>
      <c r="M106" s="19">
        <f>$C106*'Total CH4 prod CO2 Inj'!K104+$D106*'Total CH4 prod CO2 Inj'!AB104-'Inj sep cost'!K104-'Inj sep cost'!AB104</f>
        <v>1109674.0330449573</v>
      </c>
      <c r="N106" s="19">
        <f>$C106*'Total CH4 prod CO2 Inj'!L104+$D106*'Total CH4 prod CO2 Inj'!AC104-'Inj sep cost'!L104-'Inj sep cost'!AC104</f>
        <v>1109674.0330449573</v>
      </c>
      <c r="O106" s="19">
        <f>$C106*'Total CH4 prod CO2 Inj'!M104+$D106*'Total CH4 prod CO2 Inj'!AD104-'Inj sep cost'!M104-'Inj sep cost'!AD104</f>
        <v>1109674.0330449573</v>
      </c>
      <c r="P106" s="19">
        <f>$C106*'Total CH4 prod CO2 Inj'!N104+$D106*'Total CH4 prod CO2 Inj'!AE104-'Inj sep cost'!N104-'Inj sep cost'!AE104</f>
        <v>1109674.0330449573</v>
      </c>
      <c r="Q106" s="19">
        <f>$C106*'Total CH4 prod CO2 Inj'!O104+$D106*'Total CH4 prod CO2 Inj'!AF104-'Inj sep cost'!O104-'Inj sep cost'!AF104</f>
        <v>1109674.0330449573</v>
      </c>
      <c r="R106" s="19">
        <f>$C106*'Total CH4 prod CO2 Inj'!P104+$D106*'Total CH4 prod CO2 Inj'!AG104-'Inj sep cost'!P104-'Inj sep cost'!AG104</f>
        <v>1109674.0330449573</v>
      </c>
      <c r="S106" s="19">
        <f>$C106*'Total CH4 prod CO2 Inj'!Q104+$D106*'Total CH4 prod CO2 Inj'!AH104-'Inj sep cost'!Q104-'Inj sep cost'!AH104</f>
        <v>1109674.0330449573</v>
      </c>
    </row>
    <row r="108" spans="2:19" x14ac:dyDescent="0.45">
      <c r="B108" t="s">
        <v>10</v>
      </c>
      <c r="D108" t="s">
        <v>16</v>
      </c>
      <c r="E108" s="21">
        <f>SUM(E6:E106)</f>
        <v>110631265.71626979</v>
      </c>
      <c r="F108" s="21">
        <f t="shared" ref="F108:S108" si="6">SUM(F6:F106)</f>
        <v>110043998.06910351</v>
      </c>
      <c r="G108" s="21">
        <f t="shared" si="6"/>
        <v>109461402.58260497</v>
      </c>
      <c r="H108" s="21">
        <f t="shared" si="6"/>
        <v>108950926.81398115</v>
      </c>
      <c r="I108" s="21">
        <f t="shared" si="6"/>
        <v>108660257.95566255</v>
      </c>
      <c r="J108" s="21">
        <f t="shared" si="6"/>
        <v>108468742.63218701</v>
      </c>
      <c r="K108" s="21">
        <f t="shared" si="6"/>
        <v>108362035.75096554</v>
      </c>
      <c r="L108" s="21">
        <f t="shared" si="6"/>
        <v>108368806.96931908</v>
      </c>
      <c r="M108" s="21">
        <f t="shared" si="6"/>
        <v>108460553.35511813</v>
      </c>
      <c r="N108" s="21">
        <f t="shared" si="6"/>
        <v>108615708.20671809</v>
      </c>
      <c r="O108" s="21">
        <f t="shared" si="6"/>
        <v>108811638.50068936</v>
      </c>
      <c r="P108" s="21">
        <f t="shared" si="6"/>
        <v>109030773.94515908</v>
      </c>
      <c r="Q108" s="21">
        <f t="shared" si="6"/>
        <v>109280792.92403194</v>
      </c>
      <c r="R108" s="21">
        <f t="shared" si="6"/>
        <v>109534973.07414535</v>
      </c>
      <c r="S108" s="21">
        <f t="shared" si="6"/>
        <v>109788784.63393226</v>
      </c>
    </row>
    <row r="109" spans="2:19" x14ac:dyDescent="0.45">
      <c r="D109" t="s">
        <v>17</v>
      </c>
      <c r="E109" s="20">
        <f t="shared" ref="E109:S109" si="7">NPV($C$1,E7:E106)</f>
        <v>37867562.323550873</v>
      </c>
      <c r="F109" s="20">
        <f t="shared" si="7"/>
        <v>37774104.3169659</v>
      </c>
      <c r="G109" s="20">
        <f t="shared" si="7"/>
        <v>37685091.59854228</v>
      </c>
      <c r="H109" s="20">
        <f t="shared" si="7"/>
        <v>37612309.609578416</v>
      </c>
      <c r="I109" s="20">
        <f t="shared" si="7"/>
        <v>37579941.594718926</v>
      </c>
      <c r="J109" s="20">
        <f t="shared" si="7"/>
        <v>37565128.196116872</v>
      </c>
      <c r="K109" s="20">
        <f t="shared" si="7"/>
        <v>37564295.395330638</v>
      </c>
      <c r="L109" s="20">
        <f t="shared" si="7"/>
        <v>37580754.100477882</v>
      </c>
      <c r="M109" s="20">
        <f t="shared" si="7"/>
        <v>37609006.302923441</v>
      </c>
      <c r="N109" s="20">
        <f t="shared" si="7"/>
        <v>37645088.406188034</v>
      </c>
      <c r="O109" s="20">
        <f t="shared" si="7"/>
        <v>37685295.618710704</v>
      </c>
      <c r="P109" s="20">
        <f t="shared" si="7"/>
        <v>37726972.764040664</v>
      </c>
      <c r="Q109" s="20">
        <f t="shared" si="7"/>
        <v>37770908.091222294</v>
      </c>
      <c r="R109" s="20">
        <f t="shared" si="7"/>
        <v>37813652.260528944</v>
      </c>
      <c r="S109" s="20">
        <f t="shared" si="7"/>
        <v>37854708.457623012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J112"/>
  <sheetViews>
    <sheetView topLeftCell="A5" workbookViewId="0">
      <selection activeCell="D12" sqref="D12"/>
    </sheetView>
  </sheetViews>
  <sheetFormatPr defaultRowHeight="14.25" x14ac:dyDescent="0.45"/>
  <cols>
    <col min="2" max="2" width="13.265625" bestFit="1" customWidth="1"/>
    <col min="5" max="5" width="14.59765625" bestFit="1" customWidth="1"/>
    <col min="6" max="6" width="10.86328125" customWidth="1"/>
    <col min="7" max="19" width="11.265625" customWidth="1"/>
  </cols>
  <sheetData>
    <row r="1" spans="1:36" x14ac:dyDescent="0.45">
      <c r="A1" t="s">
        <v>15</v>
      </c>
      <c r="D1" s="22">
        <v>0.1</v>
      </c>
    </row>
    <row r="2" spans="1:36" x14ac:dyDescent="0.45">
      <c r="A2" t="s">
        <v>20</v>
      </c>
      <c r="D2">
        <v>2</v>
      </c>
      <c r="E2">
        <v>3</v>
      </c>
      <c r="F2">
        <v>10</v>
      </c>
    </row>
    <row r="3" spans="1:36" x14ac:dyDescent="0.45">
      <c r="A3" t="s">
        <v>23</v>
      </c>
      <c r="D3">
        <v>0</v>
      </c>
      <c r="E3">
        <v>20</v>
      </c>
      <c r="F3">
        <v>50</v>
      </c>
    </row>
    <row r="4" spans="1:36" x14ac:dyDescent="0.45">
      <c r="C4" s="22"/>
      <c r="E4" s="3" t="s">
        <v>5</v>
      </c>
      <c r="V4" s="3"/>
    </row>
    <row r="5" spans="1:36" x14ac:dyDescent="0.45">
      <c r="B5" s="3" t="s">
        <v>0</v>
      </c>
      <c r="C5" t="s">
        <v>13</v>
      </c>
      <c r="D5" t="s">
        <v>14</v>
      </c>
      <c r="E5" s="18">
        <v>42</v>
      </c>
      <c r="F5" s="18">
        <v>43</v>
      </c>
      <c r="G5" s="18">
        <v>44</v>
      </c>
      <c r="H5" s="18">
        <v>45</v>
      </c>
      <c r="I5" s="18">
        <v>46</v>
      </c>
      <c r="J5" s="18">
        <v>47</v>
      </c>
      <c r="K5" s="18">
        <v>48</v>
      </c>
      <c r="L5" s="18">
        <v>49</v>
      </c>
      <c r="M5" s="18">
        <v>50</v>
      </c>
      <c r="N5" s="18">
        <v>51</v>
      </c>
      <c r="O5" s="18">
        <v>52</v>
      </c>
      <c r="P5" s="18">
        <v>53</v>
      </c>
      <c r="Q5" s="18">
        <v>54</v>
      </c>
      <c r="R5" s="18">
        <v>55</v>
      </c>
      <c r="S5" s="18">
        <v>56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x14ac:dyDescent="0.45">
      <c r="B6">
        <v>0</v>
      </c>
      <c r="C6" s="16">
        <v>3</v>
      </c>
      <c r="D6" s="16">
        <v>17</v>
      </c>
      <c r="E6" s="17">
        <f>$C6*'Total CH4 prod CO2 Inj'!$C4+$D6*'Total CH4 prod CO2 Inj'!T4-'Inj sep cost'!C4-'Inj sep cost'!T4</f>
        <v>0</v>
      </c>
      <c r="F6" s="17">
        <f>$C6*'Total CH4 prod CO2 Inj'!$C4+$D6*'Total CH4 prod CO2 Inj'!U4-'Inj sep cost'!D4-'Inj sep cost'!U4</f>
        <v>0</v>
      </c>
      <c r="G6" s="17">
        <f>$C6*'Total CH4 prod CO2 Inj'!$C4+$D6*'Total CH4 prod CO2 Inj'!V4-'Inj sep cost'!E4-'Inj sep cost'!V4</f>
        <v>0</v>
      </c>
      <c r="H6" s="17">
        <f>$C6*'Total CH4 prod CO2 Inj'!$C4+$D6*'Total CH4 prod CO2 Inj'!W4-'Inj sep cost'!F4-'Inj sep cost'!W4</f>
        <v>0</v>
      </c>
      <c r="I6" s="17">
        <f>$C6*'Total CH4 prod CO2 Inj'!$C4+$D6*'Total CH4 prod CO2 Inj'!X4-'Inj sep cost'!G4-'Inj sep cost'!X4</f>
        <v>0</v>
      </c>
      <c r="J6" s="17">
        <f>$C6*'Total CH4 prod CO2 Inj'!$C4+$D6*'Total CH4 prod CO2 Inj'!Y4-'Inj sep cost'!H4-'Inj sep cost'!Y4</f>
        <v>0</v>
      </c>
      <c r="K6" s="17">
        <f>$C6*'Total CH4 prod CO2 Inj'!$C4+$D6*'Total CH4 prod CO2 Inj'!Z4-'Inj sep cost'!I4-'Inj sep cost'!Z4</f>
        <v>0</v>
      </c>
      <c r="L6" s="17">
        <f>$C6*'Total CH4 prod CO2 Inj'!$C4+$D6*'Total CH4 prod CO2 Inj'!AA4-'Inj sep cost'!J4-'Inj sep cost'!AA4</f>
        <v>0</v>
      </c>
      <c r="M6" s="17">
        <f>$C6*'Total CH4 prod CO2 Inj'!$C4+$D6*'Total CH4 prod CO2 Inj'!AB4-'Inj sep cost'!K4-'Inj sep cost'!AB4</f>
        <v>0</v>
      </c>
      <c r="N6" s="17">
        <f>$C6*'Total CH4 prod CO2 Inj'!$C4+$D6*'Total CH4 prod CO2 Inj'!AC4-'Inj sep cost'!L4-'Inj sep cost'!AC4</f>
        <v>0</v>
      </c>
      <c r="O6" s="17">
        <f>$C6*'Total CH4 prod CO2 Inj'!$C4+$D6*'Total CH4 prod CO2 Inj'!AD4-'Inj sep cost'!M4-'Inj sep cost'!AD4</f>
        <v>0</v>
      </c>
      <c r="P6" s="17">
        <f>$C6*'Total CH4 prod CO2 Inj'!$C4+$D6*'Total CH4 prod CO2 Inj'!AE4-'Inj sep cost'!N4-'Inj sep cost'!AE4</f>
        <v>0</v>
      </c>
      <c r="Q6" s="17">
        <f>$C6*'Total CH4 prod CO2 Inj'!$C4+$D6*'Total CH4 prod CO2 Inj'!AF4-'Inj sep cost'!O4-'Inj sep cost'!AF4</f>
        <v>0</v>
      </c>
      <c r="R6" s="17">
        <f>$C6*'Total CH4 prod CO2 Inj'!$C4+$D6*'Total CH4 prod CO2 Inj'!AG4-'Inj sep cost'!P4-'Inj sep cost'!AG4</f>
        <v>0</v>
      </c>
      <c r="S6" s="17">
        <f>$C6*'Total CH4 prod CO2 Inj'!$C4+$D6*'Total CH4 prod CO2 Inj'!AH4-'Inj sep cost'!Q4-'Inj sep cost'!AH4</f>
        <v>0</v>
      </c>
    </row>
    <row r="7" spans="1:36" x14ac:dyDescent="0.45">
      <c r="B7">
        <v>1</v>
      </c>
      <c r="C7" s="17" t="e">
        <f ca="1">_xll.RiskTriang($D$2,$E$2,$F$2)</f>
        <v>#NAME?</v>
      </c>
      <c r="D7" s="17" t="e">
        <f ca="1">D6+_xll.RiskTriang($D$3,$E$3,$F$3)</f>
        <v>#NAME?</v>
      </c>
      <c r="E7" s="19" t="e">
        <f ca="1">$C7*'Total CH4 prod CO2 Inj'!C5+$D7*'Total CH4 prod CO2 Inj'!T5-'Inj sep cost'!C5-'Inj sep cost'!T5</f>
        <v>#NAME?</v>
      </c>
      <c r="F7" s="19" t="e">
        <f ca="1">$C7*'Total CH4 prod CO2 Inj'!D5+$D7*'Total CH4 prod CO2 Inj'!U5-'Inj sep cost'!D5-'Inj sep cost'!U5</f>
        <v>#NAME?</v>
      </c>
      <c r="G7" s="19" t="e">
        <f ca="1">$C7*'Total CH4 prod CO2 Inj'!E5+$D7*'Total CH4 prod CO2 Inj'!V5-'Inj sep cost'!E5-'Inj sep cost'!V5</f>
        <v>#NAME?</v>
      </c>
      <c r="H7" s="19" t="e">
        <f ca="1">$C7*'Total CH4 prod CO2 Inj'!F5+$D7*'Total CH4 prod CO2 Inj'!W5-'Inj sep cost'!F5-'Inj sep cost'!W5</f>
        <v>#NAME?</v>
      </c>
      <c r="I7" s="19" t="e">
        <f ca="1">$C7*'Total CH4 prod CO2 Inj'!G5+$D7*'Total CH4 prod CO2 Inj'!X5-'Inj sep cost'!G5-'Inj sep cost'!X5</f>
        <v>#NAME?</v>
      </c>
      <c r="J7" s="19" t="e">
        <f ca="1">$C7*'Total CH4 prod CO2 Inj'!H5+$D7*'Total CH4 prod CO2 Inj'!Y5-'Inj sep cost'!H5-'Inj sep cost'!Y5</f>
        <v>#NAME?</v>
      </c>
      <c r="K7" s="19" t="e">
        <f ca="1">$C7*'Total CH4 prod CO2 Inj'!I5+$D7*'Total CH4 prod CO2 Inj'!Z5-'Inj sep cost'!I5-'Inj sep cost'!Z5</f>
        <v>#NAME?</v>
      </c>
      <c r="L7" s="19" t="e">
        <f ca="1">$C7*'Total CH4 prod CO2 Inj'!J5+$D7*'Total CH4 prod CO2 Inj'!AA5-'Inj sep cost'!J5-'Inj sep cost'!AA5</f>
        <v>#NAME?</v>
      </c>
      <c r="M7" s="19" t="e">
        <f ca="1">$C7*'Total CH4 prod CO2 Inj'!K5+$D7*'Total CH4 prod CO2 Inj'!AB5-'Inj sep cost'!K5-'Inj sep cost'!AB5</f>
        <v>#NAME?</v>
      </c>
      <c r="N7" s="19" t="e">
        <f ca="1">$C7*'Total CH4 prod CO2 Inj'!L5+$D7*'Total CH4 prod CO2 Inj'!AC5-'Inj sep cost'!L5-'Inj sep cost'!AC5</f>
        <v>#NAME?</v>
      </c>
      <c r="O7" s="19" t="e">
        <f ca="1">$C7*'Total CH4 prod CO2 Inj'!M5+$D7*'Total CH4 prod CO2 Inj'!AD5-'Inj sep cost'!M5-'Inj sep cost'!AD5</f>
        <v>#NAME?</v>
      </c>
      <c r="P7" s="19" t="e">
        <f ca="1">$C7*'Total CH4 prod CO2 Inj'!N5+$D7*'Total CH4 prod CO2 Inj'!AE5-'Inj sep cost'!N5-'Inj sep cost'!AE5</f>
        <v>#NAME?</v>
      </c>
      <c r="Q7" s="19" t="e">
        <f ca="1">$C7*'Total CH4 prod CO2 Inj'!O5+$D7*'Total CH4 prod CO2 Inj'!AF5-'Inj sep cost'!O5-'Inj sep cost'!AF5</f>
        <v>#NAME?</v>
      </c>
      <c r="R7" s="19" t="e">
        <f ca="1">$C7*'Total CH4 prod CO2 Inj'!P5+$D7*'Total CH4 prod CO2 Inj'!AG5-'Inj sep cost'!P5-'Inj sep cost'!AG5</f>
        <v>#NAME?</v>
      </c>
      <c r="S7" s="19" t="e">
        <f ca="1">$C7*'Total CH4 prod CO2 Inj'!Q5+$D7*'Total CH4 prod CO2 Inj'!AH5-'Inj sep cost'!Q5-'Inj sep cost'!AH5</f>
        <v>#NAME?</v>
      </c>
    </row>
    <row r="8" spans="1:36" x14ac:dyDescent="0.45">
      <c r="B8">
        <v>2</v>
      </c>
      <c r="C8" s="17" t="e">
        <f ca="1">_xll.RiskTriang($D$2,$E$2,$F$2)</f>
        <v>#NAME?</v>
      </c>
      <c r="D8" s="17" t="e">
        <f t="shared" ref="D8:D39" ca="1" si="0">D7*(1+$D$3)</f>
        <v>#NAME?</v>
      </c>
      <c r="E8" s="19" t="e">
        <f ca="1">$C8*'Total CH4 prod CO2 Inj'!C6+$D8*'Total CH4 prod CO2 Inj'!T6-'Inj sep cost'!C6-'Inj sep cost'!T6</f>
        <v>#NAME?</v>
      </c>
      <c r="F8" s="19" t="e">
        <f ca="1">$C8*'Total CH4 prod CO2 Inj'!D6+$D8*'Total CH4 prod CO2 Inj'!U6-'Inj sep cost'!D6-'Inj sep cost'!U6</f>
        <v>#NAME?</v>
      </c>
      <c r="G8" s="19" t="e">
        <f ca="1">$C8*'Total CH4 prod CO2 Inj'!E6+$D8*'Total CH4 prod CO2 Inj'!V6-'Inj sep cost'!E6-'Inj sep cost'!V6</f>
        <v>#NAME?</v>
      </c>
      <c r="H8" s="19" t="e">
        <f ca="1">$C8*'Total CH4 prod CO2 Inj'!F6+$D8*'Total CH4 prod CO2 Inj'!W6-'Inj sep cost'!F6-'Inj sep cost'!W6</f>
        <v>#NAME?</v>
      </c>
      <c r="I8" s="19" t="e">
        <f ca="1">$C8*'Total CH4 prod CO2 Inj'!G6+$D8*'Total CH4 prod CO2 Inj'!X6-'Inj sep cost'!G6-'Inj sep cost'!X6</f>
        <v>#NAME?</v>
      </c>
      <c r="J8" s="19" t="e">
        <f ca="1">$C8*'Total CH4 prod CO2 Inj'!H6+$D8*'Total CH4 prod CO2 Inj'!Y6-'Inj sep cost'!H6-'Inj sep cost'!Y6</f>
        <v>#NAME?</v>
      </c>
      <c r="K8" s="19" t="e">
        <f ca="1">$C8*'Total CH4 prod CO2 Inj'!I6+$D8*'Total CH4 prod CO2 Inj'!Z6-'Inj sep cost'!I6-'Inj sep cost'!Z6</f>
        <v>#NAME?</v>
      </c>
      <c r="L8" s="19" t="e">
        <f ca="1">$C8*'Total CH4 prod CO2 Inj'!J6+$D8*'Total CH4 prod CO2 Inj'!AA6-'Inj sep cost'!J6-'Inj sep cost'!AA6</f>
        <v>#NAME?</v>
      </c>
      <c r="M8" s="19" t="e">
        <f ca="1">$C8*'Total CH4 prod CO2 Inj'!K6+$D8*'Total CH4 prod CO2 Inj'!AB6-'Inj sep cost'!K6-'Inj sep cost'!AB6</f>
        <v>#NAME?</v>
      </c>
      <c r="N8" s="19" t="e">
        <f ca="1">$C8*'Total CH4 prod CO2 Inj'!L6+$D8*'Total CH4 prod CO2 Inj'!AC6-'Inj sep cost'!L6-'Inj sep cost'!AC6</f>
        <v>#NAME?</v>
      </c>
      <c r="O8" s="19" t="e">
        <f ca="1">$C8*'Total CH4 prod CO2 Inj'!M6+$D8*'Total CH4 prod CO2 Inj'!AD6-'Inj sep cost'!M6-'Inj sep cost'!AD6</f>
        <v>#NAME?</v>
      </c>
      <c r="P8" s="19" t="e">
        <f ca="1">$C8*'Total CH4 prod CO2 Inj'!N6+$D8*'Total CH4 prod CO2 Inj'!AE6-'Inj sep cost'!N6-'Inj sep cost'!AE6</f>
        <v>#NAME?</v>
      </c>
      <c r="Q8" s="19" t="e">
        <f ca="1">$C8*'Total CH4 prod CO2 Inj'!O6+$D8*'Total CH4 prod CO2 Inj'!AF6-'Inj sep cost'!O6-'Inj sep cost'!AF6</f>
        <v>#NAME?</v>
      </c>
      <c r="R8" s="19" t="e">
        <f ca="1">$C8*'Total CH4 prod CO2 Inj'!P6+$D8*'Total CH4 prod CO2 Inj'!AG6-'Inj sep cost'!P6-'Inj sep cost'!AG6</f>
        <v>#NAME?</v>
      </c>
      <c r="S8" s="19" t="e">
        <f ca="1">$C8*'Total CH4 prod CO2 Inj'!Q6+$D8*'Total CH4 prod CO2 Inj'!AH6-'Inj sep cost'!Q6-'Inj sep cost'!AH6</f>
        <v>#NAME?</v>
      </c>
    </row>
    <row r="9" spans="1:36" x14ac:dyDescent="0.45">
      <c r="B9">
        <v>3</v>
      </c>
      <c r="C9" s="17" t="e">
        <f ca="1">_xll.RiskTriang($D$2,$E$2,$F$2)</f>
        <v>#NAME?</v>
      </c>
      <c r="D9" s="17" t="e">
        <f t="shared" ca="1" si="0"/>
        <v>#NAME?</v>
      </c>
      <c r="E9" s="19" t="e">
        <f ca="1">$C9*'Total CH4 prod CO2 Inj'!C7+$D9*'Total CH4 prod CO2 Inj'!T7-'Inj sep cost'!C7-'Inj sep cost'!T7</f>
        <v>#NAME?</v>
      </c>
      <c r="F9" s="19" t="e">
        <f ca="1">$C9*'Total CH4 prod CO2 Inj'!D7+$D9*'Total CH4 prod CO2 Inj'!U7-'Inj sep cost'!D7-'Inj sep cost'!U7</f>
        <v>#NAME?</v>
      </c>
      <c r="G9" s="19" t="e">
        <f ca="1">$C9*'Total CH4 prod CO2 Inj'!E7+$D9*'Total CH4 prod CO2 Inj'!V7-'Inj sep cost'!E7-'Inj sep cost'!V7</f>
        <v>#NAME?</v>
      </c>
      <c r="H9" s="19" t="e">
        <f ca="1">$C9*'Total CH4 prod CO2 Inj'!F7+$D9*'Total CH4 prod CO2 Inj'!W7-'Inj sep cost'!F7-'Inj sep cost'!W7</f>
        <v>#NAME?</v>
      </c>
      <c r="I9" s="19" t="e">
        <f ca="1">$C9*'Total CH4 prod CO2 Inj'!G7+$D9*'Total CH4 prod CO2 Inj'!X7-'Inj sep cost'!G7-'Inj sep cost'!X7</f>
        <v>#NAME?</v>
      </c>
      <c r="J9" s="19" t="e">
        <f ca="1">$C9*'Total CH4 prod CO2 Inj'!H7+$D9*'Total CH4 prod CO2 Inj'!Y7-'Inj sep cost'!H7-'Inj sep cost'!Y7</f>
        <v>#NAME?</v>
      </c>
      <c r="K9" s="19" t="e">
        <f ca="1">$C9*'Total CH4 prod CO2 Inj'!I7+$D9*'Total CH4 prod CO2 Inj'!Z7-'Inj sep cost'!I7-'Inj sep cost'!Z7</f>
        <v>#NAME?</v>
      </c>
      <c r="L9" s="19" t="e">
        <f ca="1">$C9*'Total CH4 prod CO2 Inj'!J7+$D9*'Total CH4 prod CO2 Inj'!AA7-'Inj sep cost'!J7-'Inj sep cost'!AA7</f>
        <v>#NAME?</v>
      </c>
      <c r="M9" s="19" t="e">
        <f ca="1">$C9*'Total CH4 prod CO2 Inj'!K7+$D9*'Total CH4 prod CO2 Inj'!AB7-'Inj sep cost'!K7-'Inj sep cost'!AB7</f>
        <v>#NAME?</v>
      </c>
      <c r="N9" s="19" t="e">
        <f ca="1">$C9*'Total CH4 prod CO2 Inj'!L7+$D9*'Total CH4 prod CO2 Inj'!AC7-'Inj sep cost'!L7-'Inj sep cost'!AC7</f>
        <v>#NAME?</v>
      </c>
      <c r="O9" s="19" t="e">
        <f ca="1">$C9*'Total CH4 prod CO2 Inj'!M7+$D9*'Total CH4 prod CO2 Inj'!AD7-'Inj sep cost'!M7-'Inj sep cost'!AD7</f>
        <v>#NAME?</v>
      </c>
      <c r="P9" s="19" t="e">
        <f ca="1">$C9*'Total CH4 prod CO2 Inj'!N7+$D9*'Total CH4 prod CO2 Inj'!AE7-'Inj sep cost'!N7-'Inj sep cost'!AE7</f>
        <v>#NAME?</v>
      </c>
      <c r="Q9" s="19" t="e">
        <f ca="1">$C9*'Total CH4 prod CO2 Inj'!O7+$D9*'Total CH4 prod CO2 Inj'!AF7-'Inj sep cost'!O7-'Inj sep cost'!AF7</f>
        <v>#NAME?</v>
      </c>
      <c r="R9" s="19" t="e">
        <f ca="1">$C9*'Total CH4 prod CO2 Inj'!P7+$D9*'Total CH4 prod CO2 Inj'!AG7-'Inj sep cost'!P7-'Inj sep cost'!AG7</f>
        <v>#NAME?</v>
      </c>
      <c r="S9" s="19" t="e">
        <f ca="1">$C9*'Total CH4 prod CO2 Inj'!Q7+$D9*'Total CH4 prod CO2 Inj'!AH7-'Inj sep cost'!Q7-'Inj sep cost'!AH7</f>
        <v>#NAME?</v>
      </c>
    </row>
    <row r="10" spans="1:36" x14ac:dyDescent="0.45">
      <c r="B10">
        <v>4</v>
      </c>
      <c r="C10" s="17" t="e">
        <f ca="1">_xll.RiskTriang($D$2,$E$2,$F$2)</f>
        <v>#NAME?</v>
      </c>
      <c r="D10" s="17" t="e">
        <f t="shared" ca="1" si="0"/>
        <v>#NAME?</v>
      </c>
      <c r="E10" s="19" t="e">
        <f ca="1">$C10*'Total CH4 prod CO2 Inj'!C8+$D10*'Total CH4 prod CO2 Inj'!T8-'Inj sep cost'!C8-'Inj sep cost'!T8</f>
        <v>#NAME?</v>
      </c>
      <c r="F10" s="19" t="e">
        <f ca="1">$C10*'Total CH4 prod CO2 Inj'!D8+$D10*'Total CH4 prod CO2 Inj'!U8-'Inj sep cost'!D8-'Inj sep cost'!U8</f>
        <v>#NAME?</v>
      </c>
      <c r="G10" s="19" t="e">
        <f ca="1">$C10*'Total CH4 prod CO2 Inj'!E8+$D10*'Total CH4 prod CO2 Inj'!V8-'Inj sep cost'!E8-'Inj sep cost'!V8</f>
        <v>#NAME?</v>
      </c>
      <c r="H10" s="19" t="e">
        <f ca="1">$C10*'Total CH4 prod CO2 Inj'!F8+$D10*'Total CH4 prod CO2 Inj'!W8-'Inj sep cost'!F8-'Inj sep cost'!W8</f>
        <v>#NAME?</v>
      </c>
      <c r="I10" s="19" t="e">
        <f ca="1">$C10*'Total CH4 prod CO2 Inj'!G8+$D10*'Total CH4 prod CO2 Inj'!X8-'Inj sep cost'!G8-'Inj sep cost'!X8</f>
        <v>#NAME?</v>
      </c>
      <c r="J10" s="19" t="e">
        <f ca="1">$C10*'Total CH4 prod CO2 Inj'!H8+$D10*'Total CH4 prod CO2 Inj'!Y8-'Inj sep cost'!H8-'Inj sep cost'!Y8</f>
        <v>#NAME?</v>
      </c>
      <c r="K10" s="19" t="e">
        <f ca="1">$C10*'Total CH4 prod CO2 Inj'!I8+$D10*'Total CH4 prod CO2 Inj'!Z8-'Inj sep cost'!I8-'Inj sep cost'!Z8</f>
        <v>#NAME?</v>
      </c>
      <c r="L10" s="19" t="e">
        <f ca="1">$C10*'Total CH4 prod CO2 Inj'!J8+$D10*'Total CH4 prod CO2 Inj'!AA8-'Inj sep cost'!J8-'Inj sep cost'!AA8</f>
        <v>#NAME?</v>
      </c>
      <c r="M10" s="19" t="e">
        <f ca="1">$C10*'Total CH4 prod CO2 Inj'!K8+$D10*'Total CH4 prod CO2 Inj'!AB8-'Inj sep cost'!K8-'Inj sep cost'!AB8</f>
        <v>#NAME?</v>
      </c>
      <c r="N10" s="19" t="e">
        <f ca="1">$C10*'Total CH4 prod CO2 Inj'!L8+$D10*'Total CH4 prod CO2 Inj'!AC8-'Inj sep cost'!L8-'Inj sep cost'!AC8</f>
        <v>#NAME?</v>
      </c>
      <c r="O10" s="19" t="e">
        <f ca="1">$C10*'Total CH4 prod CO2 Inj'!M8+$D10*'Total CH4 prod CO2 Inj'!AD8-'Inj sep cost'!M8-'Inj sep cost'!AD8</f>
        <v>#NAME?</v>
      </c>
      <c r="P10" s="19" t="e">
        <f ca="1">$C10*'Total CH4 prod CO2 Inj'!N8+$D10*'Total CH4 prod CO2 Inj'!AE8-'Inj sep cost'!N8-'Inj sep cost'!AE8</f>
        <v>#NAME?</v>
      </c>
      <c r="Q10" s="19" t="e">
        <f ca="1">$C10*'Total CH4 prod CO2 Inj'!O8+$D10*'Total CH4 prod CO2 Inj'!AF8-'Inj sep cost'!O8-'Inj sep cost'!AF8</f>
        <v>#NAME?</v>
      </c>
      <c r="R10" s="19" t="e">
        <f ca="1">$C10*'Total CH4 prod CO2 Inj'!P8+$D10*'Total CH4 prod CO2 Inj'!AG8-'Inj sep cost'!P8-'Inj sep cost'!AG8</f>
        <v>#NAME?</v>
      </c>
      <c r="S10" s="19" t="e">
        <f ca="1">$C10*'Total CH4 prod CO2 Inj'!Q8+$D10*'Total CH4 prod CO2 Inj'!AH8-'Inj sep cost'!Q8-'Inj sep cost'!AH8</f>
        <v>#NAME?</v>
      </c>
    </row>
    <row r="11" spans="1:36" x14ac:dyDescent="0.45">
      <c r="B11">
        <v>5</v>
      </c>
      <c r="C11" s="17" t="e">
        <f ca="1">_xll.RiskTriang($D$2,$E$2,$F$2)</f>
        <v>#NAME?</v>
      </c>
      <c r="D11" s="17" t="e">
        <f t="shared" ca="1" si="0"/>
        <v>#NAME?</v>
      </c>
      <c r="E11" s="19" t="e">
        <f ca="1">$C11*'Total CH4 prod CO2 Inj'!C9+$D11*'Total CH4 prod CO2 Inj'!T9-'Inj sep cost'!C9-'Inj sep cost'!T9</f>
        <v>#NAME?</v>
      </c>
      <c r="F11" s="19" t="e">
        <f ca="1">$C11*'Total CH4 prod CO2 Inj'!D9+$D11*'Total CH4 prod CO2 Inj'!U9-'Inj sep cost'!D9-'Inj sep cost'!U9</f>
        <v>#NAME?</v>
      </c>
      <c r="G11" s="19" t="e">
        <f ca="1">$C11*'Total CH4 prod CO2 Inj'!E9+$D11*'Total CH4 prod CO2 Inj'!V9-'Inj sep cost'!E9-'Inj sep cost'!V9</f>
        <v>#NAME?</v>
      </c>
      <c r="H11" s="19" t="e">
        <f ca="1">$C11*'Total CH4 prod CO2 Inj'!F9+$D11*'Total CH4 prod CO2 Inj'!W9-'Inj sep cost'!F9-'Inj sep cost'!W9</f>
        <v>#NAME?</v>
      </c>
      <c r="I11" s="19" t="e">
        <f ca="1">$C11*'Total CH4 prod CO2 Inj'!G9+$D11*'Total CH4 prod CO2 Inj'!X9-'Inj sep cost'!G9-'Inj sep cost'!X9</f>
        <v>#NAME?</v>
      </c>
      <c r="J11" s="19" t="e">
        <f ca="1">$C11*'Total CH4 prod CO2 Inj'!H9+$D11*'Total CH4 prod CO2 Inj'!Y9-'Inj sep cost'!H9-'Inj sep cost'!Y9</f>
        <v>#NAME?</v>
      </c>
      <c r="K11" s="19" t="e">
        <f ca="1">$C11*'Total CH4 prod CO2 Inj'!I9+$D11*'Total CH4 prod CO2 Inj'!Z9-'Inj sep cost'!I9-'Inj sep cost'!Z9</f>
        <v>#NAME?</v>
      </c>
      <c r="L11" s="19" t="e">
        <f ca="1">$C11*'Total CH4 prod CO2 Inj'!J9+$D11*'Total CH4 prod CO2 Inj'!AA9-'Inj sep cost'!J9-'Inj sep cost'!AA9</f>
        <v>#NAME?</v>
      </c>
      <c r="M11" s="19" t="e">
        <f ca="1">$C11*'Total CH4 prod CO2 Inj'!K9+$D11*'Total CH4 prod CO2 Inj'!AB9-'Inj sep cost'!K9-'Inj sep cost'!AB9</f>
        <v>#NAME?</v>
      </c>
      <c r="N11" s="19" t="e">
        <f ca="1">$C11*'Total CH4 prod CO2 Inj'!L9+$D11*'Total CH4 prod CO2 Inj'!AC9-'Inj sep cost'!L9-'Inj sep cost'!AC9</f>
        <v>#NAME?</v>
      </c>
      <c r="O11" s="19" t="e">
        <f ca="1">$C11*'Total CH4 prod CO2 Inj'!M9+$D11*'Total CH4 prod CO2 Inj'!AD9-'Inj sep cost'!M9-'Inj sep cost'!AD9</f>
        <v>#NAME?</v>
      </c>
      <c r="P11" s="19" t="e">
        <f ca="1">$C11*'Total CH4 prod CO2 Inj'!N9+$D11*'Total CH4 prod CO2 Inj'!AE9-'Inj sep cost'!N9-'Inj sep cost'!AE9</f>
        <v>#NAME?</v>
      </c>
      <c r="Q11" s="19" t="e">
        <f ca="1">$C11*'Total CH4 prod CO2 Inj'!O9+$D11*'Total CH4 prod CO2 Inj'!AF9-'Inj sep cost'!O9-'Inj sep cost'!AF9</f>
        <v>#NAME?</v>
      </c>
      <c r="R11" s="19" t="e">
        <f ca="1">$C11*'Total CH4 prod CO2 Inj'!P9+$D11*'Total CH4 prod CO2 Inj'!AG9-'Inj sep cost'!P9-'Inj sep cost'!AG9</f>
        <v>#NAME?</v>
      </c>
      <c r="S11" s="19" t="e">
        <f ca="1">$C11*'Total CH4 prod CO2 Inj'!Q9+$D11*'Total CH4 prod CO2 Inj'!AH9-'Inj sep cost'!Q9-'Inj sep cost'!AH9</f>
        <v>#NAME?</v>
      </c>
    </row>
    <row r="12" spans="1:36" x14ac:dyDescent="0.45">
      <c r="B12">
        <v>6</v>
      </c>
      <c r="C12" s="17" t="e">
        <f ca="1">_xll.RiskTriang($D$2,$E$2,$F$2)</f>
        <v>#NAME?</v>
      </c>
      <c r="D12" s="17" t="e">
        <f t="shared" ca="1" si="0"/>
        <v>#NAME?</v>
      </c>
      <c r="E12" s="19" t="e">
        <f ca="1">$C12*'Total CH4 prod CO2 Inj'!C10+$D12*'Total CH4 prod CO2 Inj'!T10-'Inj sep cost'!C10-'Inj sep cost'!T10</f>
        <v>#NAME?</v>
      </c>
      <c r="F12" s="19" t="e">
        <f ca="1">$C12*'Total CH4 prod CO2 Inj'!D10+$D12*'Total CH4 prod CO2 Inj'!U10-'Inj sep cost'!D10-'Inj sep cost'!U10</f>
        <v>#NAME?</v>
      </c>
      <c r="G12" s="19" t="e">
        <f ca="1">$C12*'Total CH4 prod CO2 Inj'!E10+$D12*'Total CH4 prod CO2 Inj'!V10-'Inj sep cost'!E10-'Inj sep cost'!V10</f>
        <v>#NAME?</v>
      </c>
      <c r="H12" s="19" t="e">
        <f ca="1">$C12*'Total CH4 prod CO2 Inj'!F10+$D12*'Total CH4 prod CO2 Inj'!W10-'Inj sep cost'!F10-'Inj sep cost'!W10</f>
        <v>#NAME?</v>
      </c>
      <c r="I12" s="19" t="e">
        <f ca="1">$C12*'Total CH4 prod CO2 Inj'!G10+$D12*'Total CH4 prod CO2 Inj'!X10-'Inj sep cost'!G10-'Inj sep cost'!X10</f>
        <v>#NAME?</v>
      </c>
      <c r="J12" s="19" t="e">
        <f ca="1">$C12*'Total CH4 prod CO2 Inj'!H10+$D12*'Total CH4 prod CO2 Inj'!Y10-'Inj sep cost'!H10-'Inj sep cost'!Y10</f>
        <v>#NAME?</v>
      </c>
      <c r="K12" s="19" t="e">
        <f ca="1">$C12*'Total CH4 prod CO2 Inj'!I10+$D12*'Total CH4 prod CO2 Inj'!Z10-'Inj sep cost'!I10-'Inj sep cost'!Z10</f>
        <v>#NAME?</v>
      </c>
      <c r="L12" s="19" t="e">
        <f ca="1">$C12*'Total CH4 prod CO2 Inj'!J10+$D12*'Total CH4 prod CO2 Inj'!AA10-'Inj sep cost'!J10-'Inj sep cost'!AA10</f>
        <v>#NAME?</v>
      </c>
      <c r="M12" s="19" t="e">
        <f ca="1">$C12*'Total CH4 prod CO2 Inj'!K10+$D12*'Total CH4 prod CO2 Inj'!AB10-'Inj sep cost'!K10-'Inj sep cost'!AB10</f>
        <v>#NAME?</v>
      </c>
      <c r="N12" s="19" t="e">
        <f ca="1">$C12*'Total CH4 prod CO2 Inj'!L10+$D12*'Total CH4 prod CO2 Inj'!AC10-'Inj sep cost'!L10-'Inj sep cost'!AC10</f>
        <v>#NAME?</v>
      </c>
      <c r="O12" s="19" t="e">
        <f ca="1">$C12*'Total CH4 prod CO2 Inj'!M10+$D12*'Total CH4 prod CO2 Inj'!AD10-'Inj sep cost'!M10-'Inj sep cost'!AD10</f>
        <v>#NAME?</v>
      </c>
      <c r="P12" s="19" t="e">
        <f ca="1">$C12*'Total CH4 prod CO2 Inj'!N10+$D12*'Total CH4 prod CO2 Inj'!AE10-'Inj sep cost'!N10-'Inj sep cost'!AE10</f>
        <v>#NAME?</v>
      </c>
      <c r="Q12" s="19" t="e">
        <f ca="1">$C12*'Total CH4 prod CO2 Inj'!O10+$D12*'Total CH4 prod CO2 Inj'!AF10-'Inj sep cost'!O10-'Inj sep cost'!AF10</f>
        <v>#NAME?</v>
      </c>
      <c r="R12" s="19" t="e">
        <f ca="1">$C12*'Total CH4 prod CO2 Inj'!P10+$D12*'Total CH4 prod CO2 Inj'!AG10-'Inj sep cost'!P10-'Inj sep cost'!AG10</f>
        <v>#NAME?</v>
      </c>
      <c r="S12" s="19" t="e">
        <f ca="1">$C12*'Total CH4 prod CO2 Inj'!Q10+$D12*'Total CH4 prod CO2 Inj'!AH10-'Inj sep cost'!Q10-'Inj sep cost'!AH10</f>
        <v>#NAME?</v>
      </c>
    </row>
    <row r="13" spans="1:36" x14ac:dyDescent="0.45">
      <c r="B13">
        <v>7</v>
      </c>
      <c r="C13" s="17" t="e">
        <f ca="1">_xll.RiskTriang($D$2,$E$2,$F$2)</f>
        <v>#NAME?</v>
      </c>
      <c r="D13" s="17" t="e">
        <f t="shared" ca="1" si="0"/>
        <v>#NAME?</v>
      </c>
      <c r="E13" s="19" t="e">
        <f ca="1">$C13*'Total CH4 prod CO2 Inj'!C11+$D13*'Total CH4 prod CO2 Inj'!T11-'Inj sep cost'!C11-'Inj sep cost'!T11</f>
        <v>#NAME?</v>
      </c>
      <c r="F13" s="19" t="e">
        <f ca="1">$C13*'Total CH4 prod CO2 Inj'!D11+$D13*'Total CH4 prod CO2 Inj'!U11-'Inj sep cost'!D11-'Inj sep cost'!U11</f>
        <v>#NAME?</v>
      </c>
      <c r="G13" s="19" t="e">
        <f ca="1">$C13*'Total CH4 prod CO2 Inj'!E11+$D13*'Total CH4 prod CO2 Inj'!V11-'Inj sep cost'!E11-'Inj sep cost'!V11</f>
        <v>#NAME?</v>
      </c>
      <c r="H13" s="19" t="e">
        <f ca="1">$C13*'Total CH4 prod CO2 Inj'!F11+$D13*'Total CH4 prod CO2 Inj'!W11-'Inj sep cost'!F11-'Inj sep cost'!W11</f>
        <v>#NAME?</v>
      </c>
      <c r="I13" s="19" t="e">
        <f ca="1">$C13*'Total CH4 prod CO2 Inj'!G11+$D13*'Total CH4 prod CO2 Inj'!X11-'Inj sep cost'!G11-'Inj sep cost'!X11</f>
        <v>#NAME?</v>
      </c>
      <c r="J13" s="19" t="e">
        <f ca="1">$C13*'Total CH4 prod CO2 Inj'!H11+$D13*'Total CH4 prod CO2 Inj'!Y11-'Inj sep cost'!H11-'Inj sep cost'!Y11</f>
        <v>#NAME?</v>
      </c>
      <c r="K13" s="19" t="e">
        <f ca="1">$C13*'Total CH4 prod CO2 Inj'!I11+$D13*'Total CH4 prod CO2 Inj'!Z11-'Inj sep cost'!I11-'Inj sep cost'!Z11</f>
        <v>#NAME?</v>
      </c>
      <c r="L13" s="19" t="e">
        <f ca="1">$C13*'Total CH4 prod CO2 Inj'!J11+$D13*'Total CH4 prod CO2 Inj'!AA11-'Inj sep cost'!J11-'Inj sep cost'!AA11</f>
        <v>#NAME?</v>
      </c>
      <c r="M13" s="19" t="e">
        <f ca="1">$C13*'Total CH4 prod CO2 Inj'!K11+$D13*'Total CH4 prod CO2 Inj'!AB11-'Inj sep cost'!K11-'Inj sep cost'!AB11</f>
        <v>#NAME?</v>
      </c>
      <c r="N13" s="19" t="e">
        <f ca="1">$C13*'Total CH4 prod CO2 Inj'!L11+$D13*'Total CH4 prod CO2 Inj'!AC11-'Inj sep cost'!L11-'Inj sep cost'!AC11</f>
        <v>#NAME?</v>
      </c>
      <c r="O13" s="19" t="e">
        <f ca="1">$C13*'Total CH4 prod CO2 Inj'!M11+$D13*'Total CH4 prod CO2 Inj'!AD11-'Inj sep cost'!M11-'Inj sep cost'!AD11</f>
        <v>#NAME?</v>
      </c>
      <c r="P13" s="19" t="e">
        <f ca="1">$C13*'Total CH4 prod CO2 Inj'!N11+$D13*'Total CH4 prod CO2 Inj'!AE11-'Inj sep cost'!N11-'Inj sep cost'!AE11</f>
        <v>#NAME?</v>
      </c>
      <c r="Q13" s="19" t="e">
        <f ca="1">$C13*'Total CH4 prod CO2 Inj'!O11+$D13*'Total CH4 prod CO2 Inj'!AF11-'Inj sep cost'!O11-'Inj sep cost'!AF11</f>
        <v>#NAME?</v>
      </c>
      <c r="R13" s="19" t="e">
        <f ca="1">$C13*'Total CH4 prod CO2 Inj'!P11+$D13*'Total CH4 prod CO2 Inj'!AG11-'Inj sep cost'!P11-'Inj sep cost'!AG11</f>
        <v>#NAME?</v>
      </c>
      <c r="S13" s="19" t="e">
        <f ca="1">$C13*'Total CH4 prod CO2 Inj'!Q11+$D13*'Total CH4 prod CO2 Inj'!AH11-'Inj sep cost'!Q11-'Inj sep cost'!AH11</f>
        <v>#NAME?</v>
      </c>
    </row>
    <row r="14" spans="1:36" x14ac:dyDescent="0.45">
      <c r="B14">
        <v>8</v>
      </c>
      <c r="C14" s="17" t="e">
        <f ca="1">_xll.RiskTriang($D$2,$E$2,$F$2)</f>
        <v>#NAME?</v>
      </c>
      <c r="D14" s="17" t="e">
        <f t="shared" ca="1" si="0"/>
        <v>#NAME?</v>
      </c>
      <c r="E14" s="19" t="e">
        <f ca="1">$C14*'Total CH4 prod CO2 Inj'!C12+$D14*'Total CH4 prod CO2 Inj'!T12-'Inj sep cost'!C12-'Inj sep cost'!T12</f>
        <v>#NAME?</v>
      </c>
      <c r="F14" s="19" t="e">
        <f ca="1">$C14*'Total CH4 prod CO2 Inj'!D12+$D14*'Total CH4 prod CO2 Inj'!U12-'Inj sep cost'!D12-'Inj sep cost'!U12</f>
        <v>#NAME?</v>
      </c>
      <c r="G14" s="19" t="e">
        <f ca="1">$C14*'Total CH4 prod CO2 Inj'!E12+$D14*'Total CH4 prod CO2 Inj'!V12-'Inj sep cost'!E12-'Inj sep cost'!V12</f>
        <v>#NAME?</v>
      </c>
      <c r="H14" s="19" t="e">
        <f ca="1">$C14*'Total CH4 prod CO2 Inj'!F12+$D14*'Total CH4 prod CO2 Inj'!W12-'Inj sep cost'!F12-'Inj sep cost'!W12</f>
        <v>#NAME?</v>
      </c>
      <c r="I14" s="19" t="e">
        <f ca="1">$C14*'Total CH4 prod CO2 Inj'!G12+$D14*'Total CH4 prod CO2 Inj'!X12-'Inj sep cost'!G12-'Inj sep cost'!X12</f>
        <v>#NAME?</v>
      </c>
      <c r="J14" s="19" t="e">
        <f ca="1">$C14*'Total CH4 prod CO2 Inj'!H12+$D14*'Total CH4 prod CO2 Inj'!Y12-'Inj sep cost'!H12-'Inj sep cost'!Y12</f>
        <v>#NAME?</v>
      </c>
      <c r="K14" s="19" t="e">
        <f ca="1">$C14*'Total CH4 prod CO2 Inj'!I12+$D14*'Total CH4 prod CO2 Inj'!Z12-'Inj sep cost'!I12-'Inj sep cost'!Z12</f>
        <v>#NAME?</v>
      </c>
      <c r="L14" s="19" t="e">
        <f ca="1">$C14*'Total CH4 prod CO2 Inj'!J12+$D14*'Total CH4 prod CO2 Inj'!AA12-'Inj sep cost'!J12-'Inj sep cost'!AA12</f>
        <v>#NAME?</v>
      </c>
      <c r="M14" s="19" t="e">
        <f ca="1">$C14*'Total CH4 prod CO2 Inj'!K12+$D14*'Total CH4 prod CO2 Inj'!AB12-'Inj sep cost'!K12-'Inj sep cost'!AB12</f>
        <v>#NAME?</v>
      </c>
      <c r="N14" s="19" t="e">
        <f ca="1">$C14*'Total CH4 prod CO2 Inj'!L12+$D14*'Total CH4 prod CO2 Inj'!AC12-'Inj sep cost'!L12-'Inj sep cost'!AC12</f>
        <v>#NAME?</v>
      </c>
      <c r="O14" s="19" t="e">
        <f ca="1">$C14*'Total CH4 prod CO2 Inj'!M12+$D14*'Total CH4 prod CO2 Inj'!AD12-'Inj sep cost'!M12-'Inj sep cost'!AD12</f>
        <v>#NAME?</v>
      </c>
      <c r="P14" s="19" t="e">
        <f ca="1">$C14*'Total CH4 prod CO2 Inj'!N12+$D14*'Total CH4 prod CO2 Inj'!AE12-'Inj sep cost'!N12-'Inj sep cost'!AE12</f>
        <v>#NAME?</v>
      </c>
      <c r="Q14" s="19" t="e">
        <f ca="1">$C14*'Total CH4 prod CO2 Inj'!O12+$D14*'Total CH4 prod CO2 Inj'!AF12-'Inj sep cost'!O12-'Inj sep cost'!AF12</f>
        <v>#NAME?</v>
      </c>
      <c r="R14" s="19" t="e">
        <f ca="1">$C14*'Total CH4 prod CO2 Inj'!P12+$D14*'Total CH4 prod CO2 Inj'!AG12-'Inj sep cost'!P12-'Inj sep cost'!AG12</f>
        <v>#NAME?</v>
      </c>
      <c r="S14" s="19" t="e">
        <f ca="1">$C14*'Total CH4 prod CO2 Inj'!Q12+$D14*'Total CH4 prod CO2 Inj'!AH12-'Inj sep cost'!Q12-'Inj sep cost'!AH12</f>
        <v>#NAME?</v>
      </c>
    </row>
    <row r="15" spans="1:36" x14ac:dyDescent="0.45">
      <c r="B15">
        <v>9</v>
      </c>
      <c r="C15" s="17" t="e">
        <f ca="1">_xll.RiskTriang($D$2,$E$2,$F$2)</f>
        <v>#NAME?</v>
      </c>
      <c r="D15" s="17" t="e">
        <f t="shared" ca="1" si="0"/>
        <v>#NAME?</v>
      </c>
      <c r="E15" s="19" t="e">
        <f ca="1">$C15*'Total CH4 prod CO2 Inj'!C13+$D15*'Total CH4 prod CO2 Inj'!T13-'Inj sep cost'!C13-'Inj sep cost'!T13</f>
        <v>#NAME?</v>
      </c>
      <c r="F15" s="19" t="e">
        <f ca="1">$C15*'Total CH4 prod CO2 Inj'!D13+$D15*'Total CH4 prod CO2 Inj'!U13-'Inj sep cost'!D13-'Inj sep cost'!U13</f>
        <v>#NAME?</v>
      </c>
      <c r="G15" s="19" t="e">
        <f ca="1">$C15*'Total CH4 prod CO2 Inj'!E13+$D15*'Total CH4 prod CO2 Inj'!V13-'Inj sep cost'!E13-'Inj sep cost'!V13</f>
        <v>#NAME?</v>
      </c>
      <c r="H15" s="19" t="e">
        <f ca="1">$C15*'Total CH4 prod CO2 Inj'!F13+$D15*'Total CH4 prod CO2 Inj'!W13-'Inj sep cost'!F13-'Inj sep cost'!W13</f>
        <v>#NAME?</v>
      </c>
      <c r="I15" s="19" t="e">
        <f ca="1">$C15*'Total CH4 prod CO2 Inj'!G13+$D15*'Total CH4 prod CO2 Inj'!X13-'Inj sep cost'!G13-'Inj sep cost'!X13</f>
        <v>#NAME?</v>
      </c>
      <c r="J15" s="19" t="e">
        <f ca="1">$C15*'Total CH4 prod CO2 Inj'!H13+$D15*'Total CH4 prod CO2 Inj'!Y13-'Inj sep cost'!H13-'Inj sep cost'!Y13</f>
        <v>#NAME?</v>
      </c>
      <c r="K15" s="19" t="e">
        <f ca="1">$C15*'Total CH4 prod CO2 Inj'!I13+$D15*'Total CH4 prod CO2 Inj'!Z13-'Inj sep cost'!I13-'Inj sep cost'!Z13</f>
        <v>#NAME?</v>
      </c>
      <c r="L15" s="19" t="e">
        <f ca="1">$C15*'Total CH4 prod CO2 Inj'!J13+$D15*'Total CH4 prod CO2 Inj'!AA13-'Inj sep cost'!J13-'Inj sep cost'!AA13</f>
        <v>#NAME?</v>
      </c>
      <c r="M15" s="19" t="e">
        <f ca="1">$C15*'Total CH4 prod CO2 Inj'!K13+$D15*'Total CH4 prod CO2 Inj'!AB13-'Inj sep cost'!K13-'Inj sep cost'!AB13</f>
        <v>#NAME?</v>
      </c>
      <c r="N15" s="19" t="e">
        <f ca="1">$C15*'Total CH4 prod CO2 Inj'!L13+$D15*'Total CH4 prod CO2 Inj'!AC13-'Inj sep cost'!L13-'Inj sep cost'!AC13</f>
        <v>#NAME?</v>
      </c>
      <c r="O15" s="19" t="e">
        <f ca="1">$C15*'Total CH4 prod CO2 Inj'!M13+$D15*'Total CH4 prod CO2 Inj'!AD13-'Inj sep cost'!M13-'Inj sep cost'!AD13</f>
        <v>#NAME?</v>
      </c>
      <c r="P15" s="19" t="e">
        <f ca="1">$C15*'Total CH4 prod CO2 Inj'!N13+$D15*'Total CH4 prod CO2 Inj'!AE13-'Inj sep cost'!N13-'Inj sep cost'!AE13</f>
        <v>#NAME?</v>
      </c>
      <c r="Q15" s="19" t="e">
        <f ca="1">$C15*'Total CH4 prod CO2 Inj'!O13+$D15*'Total CH4 prod CO2 Inj'!AF13-'Inj sep cost'!O13-'Inj sep cost'!AF13</f>
        <v>#NAME?</v>
      </c>
      <c r="R15" s="19" t="e">
        <f ca="1">$C15*'Total CH4 prod CO2 Inj'!P13+$D15*'Total CH4 prod CO2 Inj'!AG13-'Inj sep cost'!P13-'Inj sep cost'!AG13</f>
        <v>#NAME?</v>
      </c>
      <c r="S15" s="19" t="e">
        <f ca="1">$C15*'Total CH4 prod CO2 Inj'!Q13+$D15*'Total CH4 prod CO2 Inj'!AH13-'Inj sep cost'!Q13-'Inj sep cost'!AH13</f>
        <v>#NAME?</v>
      </c>
    </row>
    <row r="16" spans="1:36" x14ac:dyDescent="0.45">
      <c r="B16">
        <v>10</v>
      </c>
      <c r="C16" s="17" t="e">
        <f ca="1">_xll.RiskTriang($D$2,$E$2,$F$2)</f>
        <v>#NAME?</v>
      </c>
      <c r="D16" s="17" t="e">
        <f t="shared" ca="1" si="0"/>
        <v>#NAME?</v>
      </c>
      <c r="E16" s="19" t="e">
        <f ca="1">$C16*'Total CH4 prod CO2 Inj'!C14+$D16*'Total CH4 prod CO2 Inj'!T14-'Inj sep cost'!C14-'Inj sep cost'!T14</f>
        <v>#NAME?</v>
      </c>
      <c r="F16" s="19" t="e">
        <f ca="1">$C16*'Total CH4 prod CO2 Inj'!D14+$D16*'Total CH4 prod CO2 Inj'!U14-'Inj sep cost'!D14-'Inj sep cost'!U14</f>
        <v>#NAME?</v>
      </c>
      <c r="G16" s="19" t="e">
        <f ca="1">$C16*'Total CH4 prod CO2 Inj'!E14+$D16*'Total CH4 prod CO2 Inj'!V14-'Inj sep cost'!E14-'Inj sep cost'!V14</f>
        <v>#NAME?</v>
      </c>
      <c r="H16" s="19" t="e">
        <f ca="1">$C16*'Total CH4 prod CO2 Inj'!F14+$D16*'Total CH4 prod CO2 Inj'!W14-'Inj sep cost'!F14-'Inj sep cost'!W14</f>
        <v>#NAME?</v>
      </c>
      <c r="I16" s="19" t="e">
        <f ca="1">$C16*'Total CH4 prod CO2 Inj'!G14+$D16*'Total CH4 prod CO2 Inj'!X14-'Inj sep cost'!G14-'Inj sep cost'!X14</f>
        <v>#NAME?</v>
      </c>
      <c r="J16" s="19" t="e">
        <f ca="1">$C16*'Total CH4 prod CO2 Inj'!H14+$D16*'Total CH4 prod CO2 Inj'!Y14-'Inj sep cost'!H14-'Inj sep cost'!Y14</f>
        <v>#NAME?</v>
      </c>
      <c r="K16" s="19" t="e">
        <f ca="1">$C16*'Total CH4 prod CO2 Inj'!I14+$D16*'Total CH4 prod CO2 Inj'!Z14-'Inj sep cost'!I14-'Inj sep cost'!Z14</f>
        <v>#NAME?</v>
      </c>
      <c r="L16" s="19" t="e">
        <f ca="1">$C16*'Total CH4 prod CO2 Inj'!J14+$D16*'Total CH4 prod CO2 Inj'!AA14-'Inj sep cost'!J14-'Inj sep cost'!AA14</f>
        <v>#NAME?</v>
      </c>
      <c r="M16" s="19" t="e">
        <f ca="1">$C16*'Total CH4 prod CO2 Inj'!K14+$D16*'Total CH4 prod CO2 Inj'!AB14-'Inj sep cost'!K14-'Inj sep cost'!AB14</f>
        <v>#NAME?</v>
      </c>
      <c r="N16" s="19" t="e">
        <f ca="1">$C16*'Total CH4 prod CO2 Inj'!L14+$D16*'Total CH4 prod CO2 Inj'!AC14-'Inj sep cost'!L14-'Inj sep cost'!AC14</f>
        <v>#NAME?</v>
      </c>
      <c r="O16" s="19" t="e">
        <f ca="1">$C16*'Total CH4 prod CO2 Inj'!M14+$D16*'Total CH4 prod CO2 Inj'!AD14-'Inj sep cost'!M14-'Inj sep cost'!AD14</f>
        <v>#NAME?</v>
      </c>
      <c r="P16" s="19" t="e">
        <f ca="1">$C16*'Total CH4 prod CO2 Inj'!N14+$D16*'Total CH4 prod CO2 Inj'!AE14-'Inj sep cost'!N14-'Inj sep cost'!AE14</f>
        <v>#NAME?</v>
      </c>
      <c r="Q16" s="19" t="e">
        <f ca="1">$C16*'Total CH4 prod CO2 Inj'!O14+$D16*'Total CH4 prod CO2 Inj'!AF14-'Inj sep cost'!O14-'Inj sep cost'!AF14</f>
        <v>#NAME?</v>
      </c>
      <c r="R16" s="19" t="e">
        <f ca="1">$C16*'Total CH4 prod CO2 Inj'!P14+$D16*'Total CH4 prod CO2 Inj'!AG14-'Inj sep cost'!P14-'Inj sep cost'!AG14</f>
        <v>#NAME?</v>
      </c>
      <c r="S16" s="19" t="e">
        <f ca="1">$C16*'Total CH4 prod CO2 Inj'!Q14+$D16*'Total CH4 prod CO2 Inj'!AH14-'Inj sep cost'!Q14-'Inj sep cost'!AH14</f>
        <v>#NAME?</v>
      </c>
    </row>
    <row r="17" spans="2:19" x14ac:dyDescent="0.45">
      <c r="B17">
        <v>11</v>
      </c>
      <c r="C17" s="17" t="e">
        <f ca="1">_xll.RiskTriang($D$2,$E$2,$F$2)</f>
        <v>#NAME?</v>
      </c>
      <c r="D17" s="17" t="e">
        <f t="shared" ca="1" si="0"/>
        <v>#NAME?</v>
      </c>
      <c r="E17" s="19" t="e">
        <f ca="1">$C17*'Total CH4 prod CO2 Inj'!C15+$D17*'Total CH4 prod CO2 Inj'!T15-'Inj sep cost'!C15-'Inj sep cost'!T15</f>
        <v>#NAME?</v>
      </c>
      <c r="F17" s="19" t="e">
        <f ca="1">$C17*'Total CH4 prod CO2 Inj'!D15+$D17*'Total CH4 prod CO2 Inj'!U15-'Inj sep cost'!D15-'Inj sep cost'!U15</f>
        <v>#NAME?</v>
      </c>
      <c r="G17" s="19" t="e">
        <f ca="1">$C17*'Total CH4 prod CO2 Inj'!E15+$D17*'Total CH4 prod CO2 Inj'!V15-'Inj sep cost'!E15-'Inj sep cost'!V15</f>
        <v>#NAME?</v>
      </c>
      <c r="H17" s="19" t="e">
        <f ca="1">$C17*'Total CH4 prod CO2 Inj'!F15+$D17*'Total CH4 prod CO2 Inj'!W15-'Inj sep cost'!F15-'Inj sep cost'!W15</f>
        <v>#NAME?</v>
      </c>
      <c r="I17" s="19" t="e">
        <f ca="1">$C17*'Total CH4 prod CO2 Inj'!G15+$D17*'Total CH4 prod CO2 Inj'!X15-'Inj sep cost'!G15-'Inj sep cost'!X15</f>
        <v>#NAME?</v>
      </c>
      <c r="J17" s="19" t="e">
        <f ca="1">$C17*'Total CH4 prod CO2 Inj'!H15+$D17*'Total CH4 prod CO2 Inj'!Y15-'Inj sep cost'!H15-'Inj sep cost'!Y15</f>
        <v>#NAME?</v>
      </c>
      <c r="K17" s="19" t="e">
        <f ca="1">$C17*'Total CH4 prod CO2 Inj'!I15+$D17*'Total CH4 prod CO2 Inj'!Z15-'Inj sep cost'!I15-'Inj sep cost'!Z15</f>
        <v>#NAME?</v>
      </c>
      <c r="L17" s="19" t="e">
        <f ca="1">$C17*'Total CH4 prod CO2 Inj'!J15+$D17*'Total CH4 prod CO2 Inj'!AA15-'Inj sep cost'!J15-'Inj sep cost'!AA15</f>
        <v>#NAME?</v>
      </c>
      <c r="M17" s="19" t="e">
        <f ca="1">$C17*'Total CH4 prod CO2 Inj'!K15+$D17*'Total CH4 prod CO2 Inj'!AB15-'Inj sep cost'!K15-'Inj sep cost'!AB15</f>
        <v>#NAME?</v>
      </c>
      <c r="N17" s="19" t="e">
        <f ca="1">$C17*'Total CH4 prod CO2 Inj'!L15+$D17*'Total CH4 prod CO2 Inj'!AC15-'Inj sep cost'!L15-'Inj sep cost'!AC15</f>
        <v>#NAME?</v>
      </c>
      <c r="O17" s="19" t="e">
        <f ca="1">$C17*'Total CH4 prod CO2 Inj'!M15+$D17*'Total CH4 prod CO2 Inj'!AD15-'Inj sep cost'!M15-'Inj sep cost'!AD15</f>
        <v>#NAME?</v>
      </c>
      <c r="P17" s="19" t="e">
        <f ca="1">$C17*'Total CH4 prod CO2 Inj'!N15+$D17*'Total CH4 prod CO2 Inj'!AE15-'Inj sep cost'!N15-'Inj sep cost'!AE15</f>
        <v>#NAME?</v>
      </c>
      <c r="Q17" s="19" t="e">
        <f ca="1">$C17*'Total CH4 prod CO2 Inj'!O15+$D17*'Total CH4 prod CO2 Inj'!AF15-'Inj sep cost'!O15-'Inj sep cost'!AF15</f>
        <v>#NAME?</v>
      </c>
      <c r="R17" s="19" t="e">
        <f ca="1">$C17*'Total CH4 prod CO2 Inj'!P15+$D17*'Total CH4 prod CO2 Inj'!AG15-'Inj sep cost'!P15-'Inj sep cost'!AG15</f>
        <v>#NAME?</v>
      </c>
      <c r="S17" s="19" t="e">
        <f ca="1">$C17*'Total CH4 prod CO2 Inj'!Q15+$D17*'Total CH4 prod CO2 Inj'!AH15-'Inj sep cost'!Q15-'Inj sep cost'!AH15</f>
        <v>#NAME?</v>
      </c>
    </row>
    <row r="18" spans="2:19" x14ac:dyDescent="0.45">
      <c r="B18">
        <v>12</v>
      </c>
      <c r="C18" s="17" t="e">
        <f ca="1">_xll.RiskTriang($D$2,$E$2,$F$2)</f>
        <v>#NAME?</v>
      </c>
      <c r="D18" s="17" t="e">
        <f t="shared" ca="1" si="0"/>
        <v>#NAME?</v>
      </c>
      <c r="E18" s="19" t="e">
        <f ca="1">$C18*'Total CH4 prod CO2 Inj'!C16+$D18*'Total CH4 prod CO2 Inj'!T16-'Inj sep cost'!C16-'Inj sep cost'!T16</f>
        <v>#NAME?</v>
      </c>
      <c r="F18" s="19" t="e">
        <f ca="1">$C18*'Total CH4 prod CO2 Inj'!D16+$D18*'Total CH4 prod CO2 Inj'!U16-'Inj sep cost'!D16-'Inj sep cost'!U16</f>
        <v>#NAME?</v>
      </c>
      <c r="G18" s="19" t="e">
        <f ca="1">$C18*'Total CH4 prod CO2 Inj'!E16+$D18*'Total CH4 prod CO2 Inj'!V16-'Inj sep cost'!E16-'Inj sep cost'!V16</f>
        <v>#NAME?</v>
      </c>
      <c r="H18" s="19" t="e">
        <f ca="1">$C18*'Total CH4 prod CO2 Inj'!F16+$D18*'Total CH4 prod CO2 Inj'!W16-'Inj sep cost'!F16-'Inj sep cost'!W16</f>
        <v>#NAME?</v>
      </c>
      <c r="I18" s="19" t="e">
        <f ca="1">$C18*'Total CH4 prod CO2 Inj'!G16+$D18*'Total CH4 prod CO2 Inj'!X16-'Inj sep cost'!G16-'Inj sep cost'!X16</f>
        <v>#NAME?</v>
      </c>
      <c r="J18" s="19" t="e">
        <f ca="1">$C18*'Total CH4 prod CO2 Inj'!H16+$D18*'Total CH4 prod CO2 Inj'!Y16-'Inj sep cost'!H16-'Inj sep cost'!Y16</f>
        <v>#NAME?</v>
      </c>
      <c r="K18" s="19" t="e">
        <f ca="1">$C18*'Total CH4 prod CO2 Inj'!I16+$D18*'Total CH4 prod CO2 Inj'!Z16-'Inj sep cost'!I16-'Inj sep cost'!Z16</f>
        <v>#NAME?</v>
      </c>
      <c r="L18" s="19" t="e">
        <f ca="1">$C18*'Total CH4 prod CO2 Inj'!J16+$D18*'Total CH4 prod CO2 Inj'!AA16-'Inj sep cost'!J16-'Inj sep cost'!AA16</f>
        <v>#NAME?</v>
      </c>
      <c r="M18" s="19" t="e">
        <f ca="1">$C18*'Total CH4 prod CO2 Inj'!K16+$D18*'Total CH4 prod CO2 Inj'!AB16-'Inj sep cost'!K16-'Inj sep cost'!AB16</f>
        <v>#NAME?</v>
      </c>
      <c r="N18" s="19" t="e">
        <f ca="1">$C18*'Total CH4 prod CO2 Inj'!L16+$D18*'Total CH4 prod CO2 Inj'!AC16-'Inj sep cost'!L16-'Inj sep cost'!AC16</f>
        <v>#NAME?</v>
      </c>
      <c r="O18" s="19" t="e">
        <f ca="1">$C18*'Total CH4 prod CO2 Inj'!M16+$D18*'Total CH4 prod CO2 Inj'!AD16-'Inj sep cost'!M16-'Inj sep cost'!AD16</f>
        <v>#NAME?</v>
      </c>
      <c r="P18" s="19" t="e">
        <f ca="1">$C18*'Total CH4 prod CO2 Inj'!N16+$D18*'Total CH4 prod CO2 Inj'!AE16-'Inj sep cost'!N16-'Inj sep cost'!AE16</f>
        <v>#NAME?</v>
      </c>
      <c r="Q18" s="19" t="e">
        <f ca="1">$C18*'Total CH4 prod CO2 Inj'!O16+$D18*'Total CH4 prod CO2 Inj'!AF16-'Inj sep cost'!O16-'Inj sep cost'!AF16</f>
        <v>#NAME?</v>
      </c>
      <c r="R18" s="19" t="e">
        <f ca="1">$C18*'Total CH4 prod CO2 Inj'!P16+$D18*'Total CH4 prod CO2 Inj'!AG16-'Inj sep cost'!P16-'Inj sep cost'!AG16</f>
        <v>#NAME?</v>
      </c>
      <c r="S18" s="19" t="e">
        <f ca="1">$C18*'Total CH4 prod CO2 Inj'!Q16+$D18*'Total CH4 prod CO2 Inj'!AH16-'Inj sep cost'!Q16-'Inj sep cost'!AH16</f>
        <v>#NAME?</v>
      </c>
    </row>
    <row r="19" spans="2:19" x14ac:dyDescent="0.45">
      <c r="B19">
        <v>13</v>
      </c>
      <c r="C19" s="17" t="e">
        <f ca="1">_xll.RiskTriang($D$2,$E$2,$F$2)</f>
        <v>#NAME?</v>
      </c>
      <c r="D19" s="17" t="e">
        <f t="shared" ca="1" si="0"/>
        <v>#NAME?</v>
      </c>
      <c r="E19" s="19" t="e">
        <f ca="1">$C19*'Total CH4 prod CO2 Inj'!C17+$D19*'Total CH4 prod CO2 Inj'!T17-'Inj sep cost'!C17-'Inj sep cost'!T17</f>
        <v>#NAME?</v>
      </c>
      <c r="F19" s="19" t="e">
        <f ca="1">$C19*'Total CH4 prod CO2 Inj'!D17+$D19*'Total CH4 prod CO2 Inj'!U17-'Inj sep cost'!D17-'Inj sep cost'!U17</f>
        <v>#NAME?</v>
      </c>
      <c r="G19" s="19" t="e">
        <f ca="1">$C19*'Total CH4 prod CO2 Inj'!E17+$D19*'Total CH4 prod CO2 Inj'!V17-'Inj sep cost'!E17-'Inj sep cost'!V17</f>
        <v>#NAME?</v>
      </c>
      <c r="H19" s="19" t="e">
        <f ca="1">$C19*'Total CH4 prod CO2 Inj'!F17+$D19*'Total CH4 prod CO2 Inj'!W17-'Inj sep cost'!F17-'Inj sep cost'!W17</f>
        <v>#NAME?</v>
      </c>
      <c r="I19" s="19" t="e">
        <f ca="1">$C19*'Total CH4 prod CO2 Inj'!G17+$D19*'Total CH4 prod CO2 Inj'!X17-'Inj sep cost'!G17-'Inj sep cost'!X17</f>
        <v>#NAME?</v>
      </c>
      <c r="J19" s="19" t="e">
        <f ca="1">$C19*'Total CH4 prod CO2 Inj'!H17+$D19*'Total CH4 prod CO2 Inj'!Y17-'Inj sep cost'!H17-'Inj sep cost'!Y17</f>
        <v>#NAME?</v>
      </c>
      <c r="K19" s="19" t="e">
        <f ca="1">$C19*'Total CH4 prod CO2 Inj'!I17+$D19*'Total CH4 prod CO2 Inj'!Z17-'Inj sep cost'!I17-'Inj sep cost'!Z17</f>
        <v>#NAME?</v>
      </c>
      <c r="L19" s="19" t="e">
        <f ca="1">$C19*'Total CH4 prod CO2 Inj'!J17+$D19*'Total CH4 prod CO2 Inj'!AA17-'Inj sep cost'!J17-'Inj sep cost'!AA17</f>
        <v>#NAME?</v>
      </c>
      <c r="M19" s="19" t="e">
        <f ca="1">$C19*'Total CH4 prod CO2 Inj'!K17+$D19*'Total CH4 prod CO2 Inj'!AB17-'Inj sep cost'!K17-'Inj sep cost'!AB17</f>
        <v>#NAME?</v>
      </c>
      <c r="N19" s="19" t="e">
        <f ca="1">$C19*'Total CH4 prod CO2 Inj'!L17+$D19*'Total CH4 prod CO2 Inj'!AC17-'Inj sep cost'!L17-'Inj sep cost'!AC17</f>
        <v>#NAME?</v>
      </c>
      <c r="O19" s="19" t="e">
        <f ca="1">$C19*'Total CH4 prod CO2 Inj'!M17+$D19*'Total CH4 prod CO2 Inj'!AD17-'Inj sep cost'!M17-'Inj sep cost'!AD17</f>
        <v>#NAME?</v>
      </c>
      <c r="P19" s="19" t="e">
        <f ca="1">$C19*'Total CH4 prod CO2 Inj'!N17+$D19*'Total CH4 prod CO2 Inj'!AE17-'Inj sep cost'!N17-'Inj sep cost'!AE17</f>
        <v>#NAME?</v>
      </c>
      <c r="Q19" s="19" t="e">
        <f ca="1">$C19*'Total CH4 prod CO2 Inj'!O17+$D19*'Total CH4 prod CO2 Inj'!AF17-'Inj sep cost'!O17-'Inj sep cost'!AF17</f>
        <v>#NAME?</v>
      </c>
      <c r="R19" s="19" t="e">
        <f ca="1">$C19*'Total CH4 prod CO2 Inj'!P17+$D19*'Total CH4 prod CO2 Inj'!AG17-'Inj sep cost'!P17-'Inj sep cost'!AG17</f>
        <v>#NAME?</v>
      </c>
      <c r="S19" s="19" t="e">
        <f ca="1">$C19*'Total CH4 prod CO2 Inj'!Q17+$D19*'Total CH4 prod CO2 Inj'!AH17-'Inj sep cost'!Q17-'Inj sep cost'!AH17</f>
        <v>#NAME?</v>
      </c>
    </row>
    <row r="20" spans="2:19" x14ac:dyDescent="0.45">
      <c r="B20">
        <v>14</v>
      </c>
      <c r="C20" s="17" t="e">
        <f ca="1">_xll.RiskTriang($D$2,$E$2,$F$2)</f>
        <v>#NAME?</v>
      </c>
      <c r="D20" s="17" t="e">
        <f t="shared" ca="1" si="0"/>
        <v>#NAME?</v>
      </c>
      <c r="E20" s="19" t="e">
        <f ca="1">$C20*'Total CH4 prod CO2 Inj'!C18+$D20*'Total CH4 prod CO2 Inj'!T18-'Inj sep cost'!C18-'Inj sep cost'!T18</f>
        <v>#NAME?</v>
      </c>
      <c r="F20" s="19" t="e">
        <f ca="1">$C20*'Total CH4 prod CO2 Inj'!D18+$D20*'Total CH4 prod CO2 Inj'!U18-'Inj sep cost'!D18-'Inj sep cost'!U18</f>
        <v>#NAME?</v>
      </c>
      <c r="G20" s="19" t="e">
        <f ca="1">$C20*'Total CH4 prod CO2 Inj'!E18+$D20*'Total CH4 prod CO2 Inj'!V18-'Inj sep cost'!E18-'Inj sep cost'!V18</f>
        <v>#NAME?</v>
      </c>
      <c r="H20" s="19" t="e">
        <f ca="1">$C20*'Total CH4 prod CO2 Inj'!F18+$D20*'Total CH4 prod CO2 Inj'!W18-'Inj sep cost'!F18-'Inj sep cost'!W18</f>
        <v>#NAME?</v>
      </c>
      <c r="I20" s="19" t="e">
        <f ca="1">$C20*'Total CH4 prod CO2 Inj'!G18+$D20*'Total CH4 prod CO2 Inj'!X18-'Inj sep cost'!G18-'Inj sep cost'!X18</f>
        <v>#NAME?</v>
      </c>
      <c r="J20" s="19" t="e">
        <f ca="1">$C20*'Total CH4 prod CO2 Inj'!H18+$D20*'Total CH4 prod CO2 Inj'!Y18-'Inj sep cost'!H18-'Inj sep cost'!Y18</f>
        <v>#NAME?</v>
      </c>
      <c r="K20" s="19" t="e">
        <f ca="1">$C20*'Total CH4 prod CO2 Inj'!I18+$D20*'Total CH4 prod CO2 Inj'!Z18-'Inj sep cost'!I18-'Inj sep cost'!Z18</f>
        <v>#NAME?</v>
      </c>
      <c r="L20" s="19" t="e">
        <f ca="1">$C20*'Total CH4 prod CO2 Inj'!J18+$D20*'Total CH4 prod CO2 Inj'!AA18-'Inj sep cost'!J18-'Inj sep cost'!AA18</f>
        <v>#NAME?</v>
      </c>
      <c r="M20" s="19" t="e">
        <f ca="1">$C20*'Total CH4 prod CO2 Inj'!K18+$D20*'Total CH4 prod CO2 Inj'!AB18-'Inj sep cost'!K18-'Inj sep cost'!AB18</f>
        <v>#NAME?</v>
      </c>
      <c r="N20" s="19" t="e">
        <f ca="1">$C20*'Total CH4 prod CO2 Inj'!L18+$D20*'Total CH4 prod CO2 Inj'!AC18-'Inj sep cost'!L18-'Inj sep cost'!AC18</f>
        <v>#NAME?</v>
      </c>
      <c r="O20" s="19" t="e">
        <f ca="1">$C20*'Total CH4 prod CO2 Inj'!M18+$D20*'Total CH4 prod CO2 Inj'!AD18-'Inj sep cost'!M18-'Inj sep cost'!AD18</f>
        <v>#NAME?</v>
      </c>
      <c r="P20" s="19" t="e">
        <f ca="1">$C20*'Total CH4 prod CO2 Inj'!N18+$D20*'Total CH4 prod CO2 Inj'!AE18-'Inj sep cost'!N18-'Inj sep cost'!AE18</f>
        <v>#NAME?</v>
      </c>
      <c r="Q20" s="19" t="e">
        <f ca="1">$C20*'Total CH4 prod CO2 Inj'!O18+$D20*'Total CH4 prod CO2 Inj'!AF18-'Inj sep cost'!O18-'Inj sep cost'!AF18</f>
        <v>#NAME?</v>
      </c>
      <c r="R20" s="19" t="e">
        <f ca="1">$C20*'Total CH4 prod CO2 Inj'!P18+$D20*'Total CH4 prod CO2 Inj'!AG18-'Inj sep cost'!P18-'Inj sep cost'!AG18</f>
        <v>#NAME?</v>
      </c>
      <c r="S20" s="19" t="e">
        <f ca="1">$C20*'Total CH4 prod CO2 Inj'!Q18+$D20*'Total CH4 prod CO2 Inj'!AH18-'Inj sep cost'!Q18-'Inj sep cost'!AH18</f>
        <v>#NAME?</v>
      </c>
    </row>
    <row r="21" spans="2:19" x14ac:dyDescent="0.45">
      <c r="B21">
        <v>15</v>
      </c>
      <c r="C21" s="17" t="e">
        <f ca="1">_xll.RiskTriang($D$2,$E$2,$F$2)</f>
        <v>#NAME?</v>
      </c>
      <c r="D21" s="17" t="e">
        <f t="shared" ca="1" si="0"/>
        <v>#NAME?</v>
      </c>
      <c r="E21" s="19" t="e">
        <f ca="1">$C21*'Total CH4 prod CO2 Inj'!C19+$D21*'Total CH4 prod CO2 Inj'!T19-'Inj sep cost'!C19-'Inj sep cost'!T19</f>
        <v>#NAME?</v>
      </c>
      <c r="F21" s="19" t="e">
        <f ca="1">$C21*'Total CH4 prod CO2 Inj'!D19+$D21*'Total CH4 prod CO2 Inj'!U19-'Inj sep cost'!D19-'Inj sep cost'!U19</f>
        <v>#NAME?</v>
      </c>
      <c r="G21" s="19" t="e">
        <f ca="1">$C21*'Total CH4 prod CO2 Inj'!E19+$D21*'Total CH4 prod CO2 Inj'!V19-'Inj sep cost'!E19-'Inj sep cost'!V19</f>
        <v>#NAME?</v>
      </c>
      <c r="H21" s="19" t="e">
        <f ca="1">$C21*'Total CH4 prod CO2 Inj'!F19+$D21*'Total CH4 prod CO2 Inj'!W19-'Inj sep cost'!F19-'Inj sep cost'!W19</f>
        <v>#NAME?</v>
      </c>
      <c r="I21" s="19" t="e">
        <f ca="1">$C21*'Total CH4 prod CO2 Inj'!G19+$D21*'Total CH4 prod CO2 Inj'!X19-'Inj sep cost'!G19-'Inj sep cost'!X19</f>
        <v>#NAME?</v>
      </c>
      <c r="J21" s="19" t="e">
        <f ca="1">$C21*'Total CH4 prod CO2 Inj'!H19+$D21*'Total CH4 prod CO2 Inj'!Y19-'Inj sep cost'!H19-'Inj sep cost'!Y19</f>
        <v>#NAME?</v>
      </c>
      <c r="K21" s="19" t="e">
        <f ca="1">$C21*'Total CH4 prod CO2 Inj'!I19+$D21*'Total CH4 prod CO2 Inj'!Z19-'Inj sep cost'!I19-'Inj sep cost'!Z19</f>
        <v>#NAME?</v>
      </c>
      <c r="L21" s="19" t="e">
        <f ca="1">$C21*'Total CH4 prod CO2 Inj'!J19+$D21*'Total CH4 prod CO2 Inj'!AA19-'Inj sep cost'!J19-'Inj sep cost'!AA19</f>
        <v>#NAME?</v>
      </c>
      <c r="M21" s="19" t="e">
        <f ca="1">$C21*'Total CH4 prod CO2 Inj'!K19+$D21*'Total CH4 prod CO2 Inj'!AB19-'Inj sep cost'!K19-'Inj sep cost'!AB19</f>
        <v>#NAME?</v>
      </c>
      <c r="N21" s="19" t="e">
        <f ca="1">$C21*'Total CH4 prod CO2 Inj'!L19+$D21*'Total CH4 prod CO2 Inj'!AC19-'Inj sep cost'!L19-'Inj sep cost'!AC19</f>
        <v>#NAME?</v>
      </c>
      <c r="O21" s="19" t="e">
        <f ca="1">$C21*'Total CH4 prod CO2 Inj'!M19+$D21*'Total CH4 prod CO2 Inj'!AD19-'Inj sep cost'!M19-'Inj sep cost'!AD19</f>
        <v>#NAME?</v>
      </c>
      <c r="P21" s="19" t="e">
        <f ca="1">$C21*'Total CH4 prod CO2 Inj'!N19+$D21*'Total CH4 prod CO2 Inj'!AE19-'Inj sep cost'!N19-'Inj sep cost'!AE19</f>
        <v>#NAME?</v>
      </c>
      <c r="Q21" s="19" t="e">
        <f ca="1">$C21*'Total CH4 prod CO2 Inj'!O19+$D21*'Total CH4 prod CO2 Inj'!AF19-'Inj sep cost'!O19-'Inj sep cost'!AF19</f>
        <v>#NAME?</v>
      </c>
      <c r="R21" s="19" t="e">
        <f ca="1">$C21*'Total CH4 prod CO2 Inj'!P19+$D21*'Total CH4 prod CO2 Inj'!AG19-'Inj sep cost'!P19-'Inj sep cost'!AG19</f>
        <v>#NAME?</v>
      </c>
      <c r="S21" s="19" t="e">
        <f ca="1">$C21*'Total CH4 prod CO2 Inj'!Q19+$D21*'Total CH4 prod CO2 Inj'!AH19-'Inj sep cost'!Q19-'Inj sep cost'!AH19</f>
        <v>#NAME?</v>
      </c>
    </row>
    <row r="22" spans="2:19" x14ac:dyDescent="0.45">
      <c r="B22">
        <v>16</v>
      </c>
      <c r="C22" s="17" t="e">
        <f ca="1">_xll.RiskTriang($D$2,$E$2,$F$2)</f>
        <v>#NAME?</v>
      </c>
      <c r="D22" s="17" t="e">
        <f t="shared" ca="1" si="0"/>
        <v>#NAME?</v>
      </c>
      <c r="E22" s="19" t="e">
        <f ca="1">$C22*'Total CH4 prod CO2 Inj'!C20+$D22*'Total CH4 prod CO2 Inj'!T20-'Inj sep cost'!C20-'Inj sep cost'!T20</f>
        <v>#NAME?</v>
      </c>
      <c r="F22" s="19" t="e">
        <f ca="1">$C22*'Total CH4 prod CO2 Inj'!D20+$D22*'Total CH4 prod CO2 Inj'!U20-'Inj sep cost'!D20-'Inj sep cost'!U20</f>
        <v>#NAME?</v>
      </c>
      <c r="G22" s="19" t="e">
        <f ca="1">$C22*'Total CH4 prod CO2 Inj'!E20+$D22*'Total CH4 prod CO2 Inj'!V20-'Inj sep cost'!E20-'Inj sep cost'!V20</f>
        <v>#NAME?</v>
      </c>
      <c r="H22" s="19" t="e">
        <f ca="1">$C22*'Total CH4 prod CO2 Inj'!F20+$D22*'Total CH4 prod CO2 Inj'!W20-'Inj sep cost'!F20-'Inj sep cost'!W20</f>
        <v>#NAME?</v>
      </c>
      <c r="I22" s="19" t="e">
        <f ca="1">$C22*'Total CH4 prod CO2 Inj'!G20+$D22*'Total CH4 prod CO2 Inj'!X20-'Inj sep cost'!G20-'Inj sep cost'!X20</f>
        <v>#NAME?</v>
      </c>
      <c r="J22" s="19" t="e">
        <f ca="1">$C22*'Total CH4 prod CO2 Inj'!H20+$D22*'Total CH4 prod CO2 Inj'!Y20-'Inj sep cost'!H20-'Inj sep cost'!Y20</f>
        <v>#NAME?</v>
      </c>
      <c r="K22" s="19" t="e">
        <f ca="1">$C22*'Total CH4 prod CO2 Inj'!I20+$D22*'Total CH4 prod CO2 Inj'!Z20-'Inj sep cost'!I20-'Inj sep cost'!Z20</f>
        <v>#NAME?</v>
      </c>
      <c r="L22" s="19" t="e">
        <f ca="1">$C22*'Total CH4 prod CO2 Inj'!J20+$D22*'Total CH4 prod CO2 Inj'!AA20-'Inj sep cost'!J20-'Inj sep cost'!AA20</f>
        <v>#NAME?</v>
      </c>
      <c r="M22" s="19" t="e">
        <f ca="1">$C22*'Total CH4 prod CO2 Inj'!K20+$D22*'Total CH4 prod CO2 Inj'!AB20-'Inj sep cost'!K20-'Inj sep cost'!AB20</f>
        <v>#NAME?</v>
      </c>
      <c r="N22" s="19" t="e">
        <f ca="1">$C22*'Total CH4 prod CO2 Inj'!L20+$D22*'Total CH4 prod CO2 Inj'!AC20-'Inj sep cost'!L20-'Inj sep cost'!AC20</f>
        <v>#NAME?</v>
      </c>
      <c r="O22" s="19" t="e">
        <f ca="1">$C22*'Total CH4 prod CO2 Inj'!M20+$D22*'Total CH4 prod CO2 Inj'!AD20-'Inj sep cost'!M20-'Inj sep cost'!AD20</f>
        <v>#NAME?</v>
      </c>
      <c r="P22" s="19" t="e">
        <f ca="1">$C22*'Total CH4 prod CO2 Inj'!N20+$D22*'Total CH4 prod CO2 Inj'!AE20-'Inj sep cost'!N20-'Inj sep cost'!AE20</f>
        <v>#NAME?</v>
      </c>
      <c r="Q22" s="19" t="e">
        <f ca="1">$C22*'Total CH4 prod CO2 Inj'!O20+$D22*'Total CH4 prod CO2 Inj'!AF20-'Inj sep cost'!O20-'Inj sep cost'!AF20</f>
        <v>#NAME?</v>
      </c>
      <c r="R22" s="19" t="e">
        <f ca="1">$C22*'Total CH4 prod CO2 Inj'!P20+$D22*'Total CH4 prod CO2 Inj'!AG20-'Inj sep cost'!P20-'Inj sep cost'!AG20</f>
        <v>#NAME?</v>
      </c>
      <c r="S22" s="19" t="e">
        <f ca="1">$C22*'Total CH4 prod CO2 Inj'!Q20+$D22*'Total CH4 prod CO2 Inj'!AH20-'Inj sep cost'!Q20-'Inj sep cost'!AH20</f>
        <v>#NAME?</v>
      </c>
    </row>
    <row r="23" spans="2:19" x14ac:dyDescent="0.45">
      <c r="B23">
        <v>17</v>
      </c>
      <c r="C23" s="17" t="e">
        <f ca="1">_xll.RiskTriang($D$2,$E$2,$F$2)</f>
        <v>#NAME?</v>
      </c>
      <c r="D23" s="17" t="e">
        <f t="shared" ca="1" si="0"/>
        <v>#NAME?</v>
      </c>
      <c r="E23" s="19" t="e">
        <f ca="1">$C23*'Total CH4 prod CO2 Inj'!C21+$D23*'Total CH4 prod CO2 Inj'!T21-'Inj sep cost'!C21-'Inj sep cost'!T21</f>
        <v>#NAME?</v>
      </c>
      <c r="F23" s="19" t="e">
        <f ca="1">$C23*'Total CH4 prod CO2 Inj'!D21+$D23*'Total CH4 prod CO2 Inj'!U21-'Inj sep cost'!D21-'Inj sep cost'!U21</f>
        <v>#NAME?</v>
      </c>
      <c r="G23" s="19" t="e">
        <f ca="1">$C23*'Total CH4 prod CO2 Inj'!E21+$D23*'Total CH4 prod CO2 Inj'!V21-'Inj sep cost'!E21-'Inj sep cost'!V21</f>
        <v>#NAME?</v>
      </c>
      <c r="H23" s="19" t="e">
        <f ca="1">$C23*'Total CH4 prod CO2 Inj'!F21+$D23*'Total CH4 prod CO2 Inj'!W21-'Inj sep cost'!F21-'Inj sep cost'!W21</f>
        <v>#NAME?</v>
      </c>
      <c r="I23" s="19" t="e">
        <f ca="1">$C23*'Total CH4 prod CO2 Inj'!G21+$D23*'Total CH4 prod CO2 Inj'!X21-'Inj sep cost'!G21-'Inj sep cost'!X21</f>
        <v>#NAME?</v>
      </c>
      <c r="J23" s="19" t="e">
        <f ca="1">$C23*'Total CH4 prod CO2 Inj'!H21+$D23*'Total CH4 prod CO2 Inj'!Y21-'Inj sep cost'!H21-'Inj sep cost'!Y21</f>
        <v>#NAME?</v>
      </c>
      <c r="K23" s="19" t="e">
        <f ca="1">$C23*'Total CH4 prod CO2 Inj'!I21+$D23*'Total CH4 prod CO2 Inj'!Z21-'Inj sep cost'!I21-'Inj sep cost'!Z21</f>
        <v>#NAME?</v>
      </c>
      <c r="L23" s="19" t="e">
        <f ca="1">$C23*'Total CH4 prod CO2 Inj'!J21+$D23*'Total CH4 prod CO2 Inj'!AA21-'Inj sep cost'!J21-'Inj sep cost'!AA21</f>
        <v>#NAME?</v>
      </c>
      <c r="M23" s="19" t="e">
        <f ca="1">$C23*'Total CH4 prod CO2 Inj'!K21+$D23*'Total CH4 prod CO2 Inj'!AB21-'Inj sep cost'!K21-'Inj sep cost'!AB21</f>
        <v>#NAME?</v>
      </c>
      <c r="N23" s="19" t="e">
        <f ca="1">$C23*'Total CH4 prod CO2 Inj'!L21+$D23*'Total CH4 prod CO2 Inj'!AC21-'Inj sep cost'!L21-'Inj sep cost'!AC21</f>
        <v>#NAME?</v>
      </c>
      <c r="O23" s="19" t="e">
        <f ca="1">$C23*'Total CH4 prod CO2 Inj'!M21+$D23*'Total CH4 prod CO2 Inj'!AD21-'Inj sep cost'!M21-'Inj sep cost'!AD21</f>
        <v>#NAME?</v>
      </c>
      <c r="P23" s="19" t="e">
        <f ca="1">$C23*'Total CH4 prod CO2 Inj'!N21+$D23*'Total CH4 prod CO2 Inj'!AE21-'Inj sep cost'!N21-'Inj sep cost'!AE21</f>
        <v>#NAME?</v>
      </c>
      <c r="Q23" s="19" t="e">
        <f ca="1">$C23*'Total CH4 prod CO2 Inj'!O21+$D23*'Total CH4 prod CO2 Inj'!AF21-'Inj sep cost'!O21-'Inj sep cost'!AF21</f>
        <v>#NAME?</v>
      </c>
      <c r="R23" s="19" t="e">
        <f ca="1">$C23*'Total CH4 prod CO2 Inj'!P21+$D23*'Total CH4 prod CO2 Inj'!AG21-'Inj sep cost'!P21-'Inj sep cost'!AG21</f>
        <v>#NAME?</v>
      </c>
      <c r="S23" s="19" t="e">
        <f ca="1">$C23*'Total CH4 prod CO2 Inj'!Q21+$D23*'Total CH4 prod CO2 Inj'!AH21-'Inj sep cost'!Q21-'Inj sep cost'!AH21</f>
        <v>#NAME?</v>
      </c>
    </row>
    <row r="24" spans="2:19" x14ac:dyDescent="0.45">
      <c r="B24">
        <v>18</v>
      </c>
      <c r="C24" s="17" t="e">
        <f ca="1">_xll.RiskTriang($D$2,$E$2,$F$2)</f>
        <v>#NAME?</v>
      </c>
      <c r="D24" s="17" t="e">
        <f t="shared" ca="1" si="0"/>
        <v>#NAME?</v>
      </c>
      <c r="E24" s="19" t="e">
        <f ca="1">$C24*'Total CH4 prod CO2 Inj'!C22+$D24*'Total CH4 prod CO2 Inj'!T22-'Inj sep cost'!C22-'Inj sep cost'!T22</f>
        <v>#NAME?</v>
      </c>
      <c r="F24" s="19" t="e">
        <f ca="1">$C24*'Total CH4 prod CO2 Inj'!D22+$D24*'Total CH4 prod CO2 Inj'!U22-'Inj sep cost'!D22-'Inj sep cost'!U22</f>
        <v>#NAME?</v>
      </c>
      <c r="G24" s="19" t="e">
        <f ca="1">$C24*'Total CH4 prod CO2 Inj'!E22+$D24*'Total CH4 prod CO2 Inj'!V22-'Inj sep cost'!E22-'Inj sep cost'!V22</f>
        <v>#NAME?</v>
      </c>
      <c r="H24" s="19" t="e">
        <f ca="1">$C24*'Total CH4 prod CO2 Inj'!F22+$D24*'Total CH4 prod CO2 Inj'!W22-'Inj sep cost'!F22-'Inj sep cost'!W22</f>
        <v>#NAME?</v>
      </c>
      <c r="I24" s="19" t="e">
        <f ca="1">$C24*'Total CH4 prod CO2 Inj'!G22+$D24*'Total CH4 prod CO2 Inj'!X22-'Inj sep cost'!G22-'Inj sep cost'!X22</f>
        <v>#NAME?</v>
      </c>
      <c r="J24" s="19" t="e">
        <f ca="1">$C24*'Total CH4 prod CO2 Inj'!H22+$D24*'Total CH4 prod CO2 Inj'!Y22-'Inj sep cost'!H22-'Inj sep cost'!Y22</f>
        <v>#NAME?</v>
      </c>
      <c r="K24" s="19" t="e">
        <f ca="1">$C24*'Total CH4 prod CO2 Inj'!I22+$D24*'Total CH4 prod CO2 Inj'!Z22-'Inj sep cost'!I22-'Inj sep cost'!Z22</f>
        <v>#NAME?</v>
      </c>
      <c r="L24" s="19" t="e">
        <f ca="1">$C24*'Total CH4 prod CO2 Inj'!J22+$D24*'Total CH4 prod CO2 Inj'!AA22-'Inj sep cost'!J22-'Inj sep cost'!AA22</f>
        <v>#NAME?</v>
      </c>
      <c r="M24" s="19" t="e">
        <f ca="1">$C24*'Total CH4 prod CO2 Inj'!K22+$D24*'Total CH4 prod CO2 Inj'!AB22-'Inj sep cost'!K22-'Inj sep cost'!AB22</f>
        <v>#NAME?</v>
      </c>
      <c r="N24" s="19" t="e">
        <f ca="1">$C24*'Total CH4 prod CO2 Inj'!L22+$D24*'Total CH4 prod CO2 Inj'!AC22-'Inj sep cost'!L22-'Inj sep cost'!AC22</f>
        <v>#NAME?</v>
      </c>
      <c r="O24" s="19" t="e">
        <f ca="1">$C24*'Total CH4 prod CO2 Inj'!M22+$D24*'Total CH4 prod CO2 Inj'!AD22-'Inj sep cost'!M22-'Inj sep cost'!AD22</f>
        <v>#NAME?</v>
      </c>
      <c r="P24" s="19" t="e">
        <f ca="1">$C24*'Total CH4 prod CO2 Inj'!N22+$D24*'Total CH4 prod CO2 Inj'!AE22-'Inj sep cost'!N22-'Inj sep cost'!AE22</f>
        <v>#NAME?</v>
      </c>
      <c r="Q24" s="19" t="e">
        <f ca="1">$C24*'Total CH4 prod CO2 Inj'!O22+$D24*'Total CH4 prod CO2 Inj'!AF22-'Inj sep cost'!O22-'Inj sep cost'!AF22</f>
        <v>#NAME?</v>
      </c>
      <c r="R24" s="19" t="e">
        <f ca="1">$C24*'Total CH4 prod CO2 Inj'!P22+$D24*'Total CH4 prod CO2 Inj'!AG22-'Inj sep cost'!P22-'Inj sep cost'!AG22</f>
        <v>#NAME?</v>
      </c>
      <c r="S24" s="19" t="e">
        <f ca="1">$C24*'Total CH4 prod CO2 Inj'!Q22+$D24*'Total CH4 prod CO2 Inj'!AH22-'Inj sep cost'!Q22-'Inj sep cost'!AH22</f>
        <v>#NAME?</v>
      </c>
    </row>
    <row r="25" spans="2:19" x14ac:dyDescent="0.45">
      <c r="B25">
        <v>19</v>
      </c>
      <c r="C25" s="17" t="e">
        <f ca="1">_xll.RiskTriang($D$2,$E$2,$F$2)</f>
        <v>#NAME?</v>
      </c>
      <c r="D25" s="17" t="e">
        <f t="shared" ca="1" si="0"/>
        <v>#NAME?</v>
      </c>
      <c r="E25" s="19" t="e">
        <f ca="1">$C25*'Total CH4 prod CO2 Inj'!C23+$D25*'Total CH4 prod CO2 Inj'!T23-'Inj sep cost'!C23-'Inj sep cost'!T23</f>
        <v>#NAME?</v>
      </c>
      <c r="F25" s="19" t="e">
        <f ca="1">$C25*'Total CH4 prod CO2 Inj'!D23+$D25*'Total CH4 prod CO2 Inj'!U23-'Inj sep cost'!D23-'Inj sep cost'!U23</f>
        <v>#NAME?</v>
      </c>
      <c r="G25" s="19" t="e">
        <f ca="1">$C25*'Total CH4 prod CO2 Inj'!E23+$D25*'Total CH4 prod CO2 Inj'!V23-'Inj sep cost'!E23-'Inj sep cost'!V23</f>
        <v>#NAME?</v>
      </c>
      <c r="H25" s="19" t="e">
        <f ca="1">$C25*'Total CH4 prod CO2 Inj'!F23+$D25*'Total CH4 prod CO2 Inj'!W23-'Inj sep cost'!F23-'Inj sep cost'!W23</f>
        <v>#NAME?</v>
      </c>
      <c r="I25" s="19" t="e">
        <f ca="1">$C25*'Total CH4 prod CO2 Inj'!G23+$D25*'Total CH4 prod CO2 Inj'!X23-'Inj sep cost'!G23-'Inj sep cost'!X23</f>
        <v>#NAME?</v>
      </c>
      <c r="J25" s="19" t="e">
        <f ca="1">$C25*'Total CH4 prod CO2 Inj'!H23+$D25*'Total CH4 prod CO2 Inj'!Y23-'Inj sep cost'!H23-'Inj sep cost'!Y23</f>
        <v>#NAME?</v>
      </c>
      <c r="K25" s="19" t="e">
        <f ca="1">$C25*'Total CH4 prod CO2 Inj'!I23+$D25*'Total CH4 prod CO2 Inj'!Z23-'Inj sep cost'!I23-'Inj sep cost'!Z23</f>
        <v>#NAME?</v>
      </c>
      <c r="L25" s="19" t="e">
        <f ca="1">$C25*'Total CH4 prod CO2 Inj'!J23+$D25*'Total CH4 prod CO2 Inj'!AA23-'Inj sep cost'!J23-'Inj sep cost'!AA23</f>
        <v>#NAME?</v>
      </c>
      <c r="M25" s="19" t="e">
        <f ca="1">$C25*'Total CH4 prod CO2 Inj'!K23+$D25*'Total CH4 prod CO2 Inj'!AB23-'Inj sep cost'!K23-'Inj sep cost'!AB23</f>
        <v>#NAME?</v>
      </c>
      <c r="N25" s="19" t="e">
        <f ca="1">$C25*'Total CH4 prod CO2 Inj'!L23+$D25*'Total CH4 prod CO2 Inj'!AC23-'Inj sep cost'!L23-'Inj sep cost'!AC23</f>
        <v>#NAME?</v>
      </c>
      <c r="O25" s="19" t="e">
        <f ca="1">$C25*'Total CH4 prod CO2 Inj'!M23+$D25*'Total CH4 prod CO2 Inj'!AD23-'Inj sep cost'!M23-'Inj sep cost'!AD23</f>
        <v>#NAME?</v>
      </c>
      <c r="P25" s="19" t="e">
        <f ca="1">$C25*'Total CH4 prod CO2 Inj'!N23+$D25*'Total CH4 prod CO2 Inj'!AE23-'Inj sep cost'!N23-'Inj sep cost'!AE23</f>
        <v>#NAME?</v>
      </c>
      <c r="Q25" s="19" t="e">
        <f ca="1">$C25*'Total CH4 prod CO2 Inj'!O23+$D25*'Total CH4 prod CO2 Inj'!AF23-'Inj sep cost'!O23-'Inj sep cost'!AF23</f>
        <v>#NAME?</v>
      </c>
      <c r="R25" s="19" t="e">
        <f ca="1">$C25*'Total CH4 prod CO2 Inj'!P23+$D25*'Total CH4 prod CO2 Inj'!AG23-'Inj sep cost'!P23-'Inj sep cost'!AG23</f>
        <v>#NAME?</v>
      </c>
      <c r="S25" s="19" t="e">
        <f ca="1">$C25*'Total CH4 prod CO2 Inj'!Q23+$D25*'Total CH4 prod CO2 Inj'!AH23-'Inj sep cost'!Q23-'Inj sep cost'!AH23</f>
        <v>#NAME?</v>
      </c>
    </row>
    <row r="26" spans="2:19" x14ac:dyDescent="0.45">
      <c r="B26">
        <v>20</v>
      </c>
      <c r="C26" s="17" t="e">
        <f ca="1">_xll.RiskTriang($D$2,$E$2,$F$2)</f>
        <v>#NAME?</v>
      </c>
      <c r="D26" s="17" t="e">
        <f t="shared" ca="1" si="0"/>
        <v>#NAME?</v>
      </c>
      <c r="E26" s="19" t="e">
        <f ca="1">$C26*'Total CH4 prod CO2 Inj'!C24+$D26*'Total CH4 prod CO2 Inj'!T24-'Inj sep cost'!C24-'Inj sep cost'!T24</f>
        <v>#NAME?</v>
      </c>
      <c r="F26" s="19" t="e">
        <f ca="1">$C26*'Total CH4 prod CO2 Inj'!D24+$D26*'Total CH4 prod CO2 Inj'!U24-'Inj sep cost'!D24-'Inj sep cost'!U24</f>
        <v>#NAME?</v>
      </c>
      <c r="G26" s="19" t="e">
        <f ca="1">$C26*'Total CH4 prod CO2 Inj'!E24+$D26*'Total CH4 prod CO2 Inj'!V24-'Inj sep cost'!E24-'Inj sep cost'!V24</f>
        <v>#NAME?</v>
      </c>
      <c r="H26" s="19" t="e">
        <f ca="1">$C26*'Total CH4 prod CO2 Inj'!F24+$D26*'Total CH4 prod CO2 Inj'!W24-'Inj sep cost'!F24-'Inj sep cost'!W24</f>
        <v>#NAME?</v>
      </c>
      <c r="I26" s="19" t="e">
        <f ca="1">$C26*'Total CH4 prod CO2 Inj'!G24+$D26*'Total CH4 prod CO2 Inj'!X24-'Inj sep cost'!G24-'Inj sep cost'!X24</f>
        <v>#NAME?</v>
      </c>
      <c r="J26" s="19" t="e">
        <f ca="1">$C26*'Total CH4 prod CO2 Inj'!H24+$D26*'Total CH4 prod CO2 Inj'!Y24-'Inj sep cost'!H24-'Inj sep cost'!Y24</f>
        <v>#NAME?</v>
      </c>
      <c r="K26" s="19" t="e">
        <f ca="1">$C26*'Total CH4 prod CO2 Inj'!I24+$D26*'Total CH4 prod CO2 Inj'!Z24-'Inj sep cost'!I24-'Inj sep cost'!Z24</f>
        <v>#NAME?</v>
      </c>
      <c r="L26" s="19" t="e">
        <f ca="1">$C26*'Total CH4 prod CO2 Inj'!J24+$D26*'Total CH4 prod CO2 Inj'!AA24-'Inj sep cost'!J24-'Inj sep cost'!AA24</f>
        <v>#NAME?</v>
      </c>
      <c r="M26" s="19" t="e">
        <f ca="1">$C26*'Total CH4 prod CO2 Inj'!K24+$D26*'Total CH4 prod CO2 Inj'!AB24-'Inj sep cost'!K24-'Inj sep cost'!AB24</f>
        <v>#NAME?</v>
      </c>
      <c r="N26" s="19" t="e">
        <f ca="1">$C26*'Total CH4 prod CO2 Inj'!L24+$D26*'Total CH4 prod CO2 Inj'!AC24-'Inj sep cost'!L24-'Inj sep cost'!AC24</f>
        <v>#NAME?</v>
      </c>
      <c r="O26" s="19" t="e">
        <f ca="1">$C26*'Total CH4 prod CO2 Inj'!M24+$D26*'Total CH4 prod CO2 Inj'!AD24-'Inj sep cost'!M24-'Inj sep cost'!AD24</f>
        <v>#NAME?</v>
      </c>
      <c r="P26" s="19" t="e">
        <f ca="1">$C26*'Total CH4 prod CO2 Inj'!N24+$D26*'Total CH4 prod CO2 Inj'!AE24-'Inj sep cost'!N24-'Inj sep cost'!AE24</f>
        <v>#NAME?</v>
      </c>
      <c r="Q26" s="19" t="e">
        <f ca="1">$C26*'Total CH4 prod CO2 Inj'!O24+$D26*'Total CH4 prod CO2 Inj'!AF24-'Inj sep cost'!O24-'Inj sep cost'!AF24</f>
        <v>#NAME?</v>
      </c>
      <c r="R26" s="19" t="e">
        <f ca="1">$C26*'Total CH4 prod CO2 Inj'!P24+$D26*'Total CH4 prod CO2 Inj'!AG24-'Inj sep cost'!P24-'Inj sep cost'!AG24</f>
        <v>#NAME?</v>
      </c>
      <c r="S26" s="19" t="e">
        <f ca="1">$C26*'Total CH4 prod CO2 Inj'!Q24+$D26*'Total CH4 prod CO2 Inj'!AH24-'Inj sep cost'!Q24-'Inj sep cost'!AH24</f>
        <v>#NAME?</v>
      </c>
    </row>
    <row r="27" spans="2:19" x14ac:dyDescent="0.45">
      <c r="B27">
        <v>21</v>
      </c>
      <c r="C27" s="17" t="e">
        <f ca="1">_xll.RiskTriang($D$2,$E$2,$F$2)</f>
        <v>#NAME?</v>
      </c>
      <c r="D27" s="17" t="e">
        <f t="shared" ca="1" si="0"/>
        <v>#NAME?</v>
      </c>
      <c r="E27" s="19" t="e">
        <f ca="1">$C27*'Total CH4 prod CO2 Inj'!C25+$D27*'Total CH4 prod CO2 Inj'!T25-'Inj sep cost'!C25-'Inj sep cost'!T25</f>
        <v>#NAME?</v>
      </c>
      <c r="F27" s="19" t="e">
        <f ca="1">$C27*'Total CH4 prod CO2 Inj'!D25+$D27*'Total CH4 prod CO2 Inj'!U25-'Inj sep cost'!D25-'Inj sep cost'!U25</f>
        <v>#NAME?</v>
      </c>
      <c r="G27" s="19" t="e">
        <f ca="1">$C27*'Total CH4 prod CO2 Inj'!E25+$D27*'Total CH4 prod CO2 Inj'!V25-'Inj sep cost'!E25-'Inj sep cost'!V25</f>
        <v>#NAME?</v>
      </c>
      <c r="H27" s="19" t="e">
        <f ca="1">$C27*'Total CH4 prod CO2 Inj'!F25+$D27*'Total CH4 prod CO2 Inj'!W25-'Inj sep cost'!F25-'Inj sep cost'!W25</f>
        <v>#NAME?</v>
      </c>
      <c r="I27" s="19" t="e">
        <f ca="1">$C27*'Total CH4 prod CO2 Inj'!G25+$D27*'Total CH4 prod CO2 Inj'!X25-'Inj sep cost'!G25-'Inj sep cost'!X25</f>
        <v>#NAME?</v>
      </c>
      <c r="J27" s="19" t="e">
        <f ca="1">$C27*'Total CH4 prod CO2 Inj'!H25+$D27*'Total CH4 prod CO2 Inj'!Y25-'Inj sep cost'!H25-'Inj sep cost'!Y25</f>
        <v>#NAME?</v>
      </c>
      <c r="K27" s="19" t="e">
        <f ca="1">$C27*'Total CH4 prod CO2 Inj'!I25+$D27*'Total CH4 prod CO2 Inj'!Z25-'Inj sep cost'!I25-'Inj sep cost'!Z25</f>
        <v>#NAME?</v>
      </c>
      <c r="L27" s="19" t="e">
        <f ca="1">$C27*'Total CH4 prod CO2 Inj'!J25+$D27*'Total CH4 prod CO2 Inj'!AA25-'Inj sep cost'!J25-'Inj sep cost'!AA25</f>
        <v>#NAME?</v>
      </c>
      <c r="M27" s="19" t="e">
        <f ca="1">$C27*'Total CH4 prod CO2 Inj'!K25+$D27*'Total CH4 prod CO2 Inj'!AB25-'Inj sep cost'!K25-'Inj sep cost'!AB25</f>
        <v>#NAME?</v>
      </c>
      <c r="N27" s="19" t="e">
        <f ca="1">$C27*'Total CH4 prod CO2 Inj'!L25+$D27*'Total CH4 prod CO2 Inj'!AC25-'Inj sep cost'!L25-'Inj sep cost'!AC25</f>
        <v>#NAME?</v>
      </c>
      <c r="O27" s="19" t="e">
        <f ca="1">$C27*'Total CH4 prod CO2 Inj'!M25+$D27*'Total CH4 prod CO2 Inj'!AD25-'Inj sep cost'!M25-'Inj sep cost'!AD25</f>
        <v>#NAME?</v>
      </c>
      <c r="P27" s="19" t="e">
        <f ca="1">$C27*'Total CH4 prod CO2 Inj'!N25+$D27*'Total CH4 prod CO2 Inj'!AE25-'Inj sep cost'!N25-'Inj sep cost'!AE25</f>
        <v>#NAME?</v>
      </c>
      <c r="Q27" s="19" t="e">
        <f ca="1">$C27*'Total CH4 prod CO2 Inj'!O25+$D27*'Total CH4 prod CO2 Inj'!AF25-'Inj sep cost'!O25-'Inj sep cost'!AF25</f>
        <v>#NAME?</v>
      </c>
      <c r="R27" s="19" t="e">
        <f ca="1">$C27*'Total CH4 prod CO2 Inj'!P25+$D27*'Total CH4 prod CO2 Inj'!AG25-'Inj sep cost'!P25-'Inj sep cost'!AG25</f>
        <v>#NAME?</v>
      </c>
      <c r="S27" s="19" t="e">
        <f ca="1">$C27*'Total CH4 prod CO2 Inj'!Q25+$D27*'Total CH4 prod CO2 Inj'!AH25-'Inj sep cost'!Q25-'Inj sep cost'!AH25</f>
        <v>#NAME?</v>
      </c>
    </row>
    <row r="28" spans="2:19" x14ac:dyDescent="0.45">
      <c r="B28">
        <v>22</v>
      </c>
      <c r="C28" s="17" t="e">
        <f ca="1">_xll.RiskTriang($D$2,$E$2,$F$2)</f>
        <v>#NAME?</v>
      </c>
      <c r="D28" s="17" t="e">
        <f t="shared" ca="1" si="0"/>
        <v>#NAME?</v>
      </c>
      <c r="E28" s="19" t="e">
        <f ca="1">$C28*'Total CH4 prod CO2 Inj'!C26+$D28*'Total CH4 prod CO2 Inj'!T26-'Inj sep cost'!C26-'Inj sep cost'!T26</f>
        <v>#NAME?</v>
      </c>
      <c r="F28" s="19" t="e">
        <f ca="1">$C28*'Total CH4 prod CO2 Inj'!D26+$D28*'Total CH4 prod CO2 Inj'!U26-'Inj sep cost'!D26-'Inj sep cost'!U26</f>
        <v>#NAME?</v>
      </c>
      <c r="G28" s="19" t="e">
        <f ca="1">$C28*'Total CH4 prod CO2 Inj'!E26+$D28*'Total CH4 prod CO2 Inj'!V26-'Inj sep cost'!E26-'Inj sep cost'!V26</f>
        <v>#NAME?</v>
      </c>
      <c r="H28" s="19" t="e">
        <f ca="1">$C28*'Total CH4 prod CO2 Inj'!F26+$D28*'Total CH4 prod CO2 Inj'!W26-'Inj sep cost'!F26-'Inj sep cost'!W26</f>
        <v>#NAME?</v>
      </c>
      <c r="I28" s="19" t="e">
        <f ca="1">$C28*'Total CH4 prod CO2 Inj'!G26+$D28*'Total CH4 prod CO2 Inj'!X26-'Inj sep cost'!G26-'Inj sep cost'!X26</f>
        <v>#NAME?</v>
      </c>
      <c r="J28" s="19" t="e">
        <f ca="1">$C28*'Total CH4 prod CO2 Inj'!H26+$D28*'Total CH4 prod CO2 Inj'!Y26-'Inj sep cost'!H26-'Inj sep cost'!Y26</f>
        <v>#NAME?</v>
      </c>
      <c r="K28" s="19" t="e">
        <f ca="1">$C28*'Total CH4 prod CO2 Inj'!I26+$D28*'Total CH4 prod CO2 Inj'!Z26-'Inj sep cost'!I26-'Inj sep cost'!Z26</f>
        <v>#NAME?</v>
      </c>
      <c r="L28" s="19" t="e">
        <f ca="1">$C28*'Total CH4 prod CO2 Inj'!J26+$D28*'Total CH4 prod CO2 Inj'!AA26-'Inj sep cost'!J26-'Inj sep cost'!AA26</f>
        <v>#NAME?</v>
      </c>
      <c r="M28" s="19" t="e">
        <f ca="1">$C28*'Total CH4 prod CO2 Inj'!K26+$D28*'Total CH4 prod CO2 Inj'!AB26-'Inj sep cost'!K26-'Inj sep cost'!AB26</f>
        <v>#NAME?</v>
      </c>
      <c r="N28" s="19" t="e">
        <f ca="1">$C28*'Total CH4 prod CO2 Inj'!L26+$D28*'Total CH4 prod CO2 Inj'!AC26-'Inj sep cost'!L26-'Inj sep cost'!AC26</f>
        <v>#NAME?</v>
      </c>
      <c r="O28" s="19" t="e">
        <f ca="1">$C28*'Total CH4 prod CO2 Inj'!M26+$D28*'Total CH4 prod CO2 Inj'!AD26-'Inj sep cost'!M26-'Inj sep cost'!AD26</f>
        <v>#NAME?</v>
      </c>
      <c r="P28" s="19" t="e">
        <f ca="1">$C28*'Total CH4 prod CO2 Inj'!N26+$D28*'Total CH4 prod CO2 Inj'!AE26-'Inj sep cost'!N26-'Inj sep cost'!AE26</f>
        <v>#NAME?</v>
      </c>
      <c r="Q28" s="19" t="e">
        <f ca="1">$C28*'Total CH4 prod CO2 Inj'!O26+$D28*'Total CH4 prod CO2 Inj'!AF26-'Inj sep cost'!O26-'Inj sep cost'!AF26</f>
        <v>#NAME?</v>
      </c>
      <c r="R28" s="19" t="e">
        <f ca="1">$C28*'Total CH4 prod CO2 Inj'!P26+$D28*'Total CH4 prod CO2 Inj'!AG26-'Inj sep cost'!P26-'Inj sep cost'!AG26</f>
        <v>#NAME?</v>
      </c>
      <c r="S28" s="19" t="e">
        <f ca="1">$C28*'Total CH4 prod CO2 Inj'!Q26+$D28*'Total CH4 prod CO2 Inj'!AH26-'Inj sep cost'!Q26-'Inj sep cost'!AH26</f>
        <v>#NAME?</v>
      </c>
    </row>
    <row r="29" spans="2:19" x14ac:dyDescent="0.45">
      <c r="B29">
        <v>23</v>
      </c>
      <c r="C29" s="17" t="e">
        <f ca="1">_xll.RiskTriang($D$2,$E$2,$F$2)</f>
        <v>#NAME?</v>
      </c>
      <c r="D29" s="17" t="e">
        <f t="shared" ca="1" si="0"/>
        <v>#NAME?</v>
      </c>
      <c r="E29" s="19" t="e">
        <f ca="1">$C29*'Total CH4 prod CO2 Inj'!C27+$D29*'Total CH4 prod CO2 Inj'!T27-'Inj sep cost'!C27-'Inj sep cost'!T27</f>
        <v>#NAME?</v>
      </c>
      <c r="F29" s="19" t="e">
        <f ca="1">$C29*'Total CH4 prod CO2 Inj'!D27+$D29*'Total CH4 prod CO2 Inj'!U27-'Inj sep cost'!D27-'Inj sep cost'!U27</f>
        <v>#NAME?</v>
      </c>
      <c r="G29" s="19" t="e">
        <f ca="1">$C29*'Total CH4 prod CO2 Inj'!E27+$D29*'Total CH4 prod CO2 Inj'!V27-'Inj sep cost'!E27-'Inj sep cost'!V27</f>
        <v>#NAME?</v>
      </c>
      <c r="H29" s="19" t="e">
        <f ca="1">$C29*'Total CH4 prod CO2 Inj'!F27+$D29*'Total CH4 prod CO2 Inj'!W27-'Inj sep cost'!F27-'Inj sep cost'!W27</f>
        <v>#NAME?</v>
      </c>
      <c r="I29" s="19" t="e">
        <f ca="1">$C29*'Total CH4 prod CO2 Inj'!G27+$D29*'Total CH4 prod CO2 Inj'!X27-'Inj sep cost'!G27-'Inj sep cost'!X27</f>
        <v>#NAME?</v>
      </c>
      <c r="J29" s="19" t="e">
        <f ca="1">$C29*'Total CH4 prod CO2 Inj'!H27+$D29*'Total CH4 prod CO2 Inj'!Y27-'Inj sep cost'!H27-'Inj sep cost'!Y27</f>
        <v>#NAME?</v>
      </c>
      <c r="K29" s="19" t="e">
        <f ca="1">$C29*'Total CH4 prod CO2 Inj'!I27+$D29*'Total CH4 prod CO2 Inj'!Z27-'Inj sep cost'!I27-'Inj sep cost'!Z27</f>
        <v>#NAME?</v>
      </c>
      <c r="L29" s="19" t="e">
        <f ca="1">$C29*'Total CH4 prod CO2 Inj'!J27+$D29*'Total CH4 prod CO2 Inj'!AA27-'Inj sep cost'!J27-'Inj sep cost'!AA27</f>
        <v>#NAME?</v>
      </c>
      <c r="M29" s="19" t="e">
        <f ca="1">$C29*'Total CH4 prod CO2 Inj'!K27+$D29*'Total CH4 prod CO2 Inj'!AB27-'Inj sep cost'!K27-'Inj sep cost'!AB27</f>
        <v>#NAME?</v>
      </c>
      <c r="N29" s="19" t="e">
        <f ca="1">$C29*'Total CH4 prod CO2 Inj'!L27+$D29*'Total CH4 prod CO2 Inj'!AC27-'Inj sep cost'!L27-'Inj sep cost'!AC27</f>
        <v>#NAME?</v>
      </c>
      <c r="O29" s="19" t="e">
        <f ca="1">$C29*'Total CH4 prod CO2 Inj'!M27+$D29*'Total CH4 prod CO2 Inj'!AD27-'Inj sep cost'!M27-'Inj sep cost'!AD27</f>
        <v>#NAME?</v>
      </c>
      <c r="P29" s="19" t="e">
        <f ca="1">$C29*'Total CH4 prod CO2 Inj'!N27+$D29*'Total CH4 prod CO2 Inj'!AE27-'Inj sep cost'!N27-'Inj sep cost'!AE27</f>
        <v>#NAME?</v>
      </c>
      <c r="Q29" s="19" t="e">
        <f ca="1">$C29*'Total CH4 prod CO2 Inj'!O27+$D29*'Total CH4 prod CO2 Inj'!AF27-'Inj sep cost'!O27-'Inj sep cost'!AF27</f>
        <v>#NAME?</v>
      </c>
      <c r="R29" s="19" t="e">
        <f ca="1">$C29*'Total CH4 prod CO2 Inj'!P27+$D29*'Total CH4 prod CO2 Inj'!AG27-'Inj sep cost'!P27-'Inj sep cost'!AG27</f>
        <v>#NAME?</v>
      </c>
      <c r="S29" s="19" t="e">
        <f ca="1">$C29*'Total CH4 prod CO2 Inj'!Q27+$D29*'Total CH4 prod CO2 Inj'!AH27-'Inj sep cost'!Q27-'Inj sep cost'!AH27</f>
        <v>#NAME?</v>
      </c>
    </row>
    <row r="30" spans="2:19" x14ac:dyDescent="0.45">
      <c r="B30">
        <v>24</v>
      </c>
      <c r="C30" s="17" t="e">
        <f ca="1">_xll.RiskTriang($D$2,$E$2,$F$2)</f>
        <v>#NAME?</v>
      </c>
      <c r="D30" s="17" t="e">
        <f t="shared" ca="1" si="0"/>
        <v>#NAME?</v>
      </c>
      <c r="E30" s="19" t="e">
        <f ca="1">$C30*'Total CH4 prod CO2 Inj'!C28+$D30*'Total CH4 prod CO2 Inj'!T28-'Inj sep cost'!C28-'Inj sep cost'!T28</f>
        <v>#NAME?</v>
      </c>
      <c r="F30" s="19" t="e">
        <f ca="1">$C30*'Total CH4 prod CO2 Inj'!D28+$D30*'Total CH4 prod CO2 Inj'!U28-'Inj sep cost'!D28-'Inj sep cost'!U28</f>
        <v>#NAME?</v>
      </c>
      <c r="G30" s="19" t="e">
        <f ca="1">$C30*'Total CH4 prod CO2 Inj'!E28+$D30*'Total CH4 prod CO2 Inj'!V28-'Inj sep cost'!E28-'Inj sep cost'!V28</f>
        <v>#NAME?</v>
      </c>
      <c r="H30" s="19" t="e">
        <f ca="1">$C30*'Total CH4 prod CO2 Inj'!F28+$D30*'Total CH4 prod CO2 Inj'!W28-'Inj sep cost'!F28-'Inj sep cost'!W28</f>
        <v>#NAME?</v>
      </c>
      <c r="I30" s="19" t="e">
        <f ca="1">$C30*'Total CH4 prod CO2 Inj'!G28+$D30*'Total CH4 prod CO2 Inj'!X28-'Inj sep cost'!G28-'Inj sep cost'!X28</f>
        <v>#NAME?</v>
      </c>
      <c r="J30" s="19" t="e">
        <f ca="1">$C30*'Total CH4 prod CO2 Inj'!H28+$D30*'Total CH4 prod CO2 Inj'!Y28-'Inj sep cost'!H28-'Inj sep cost'!Y28</f>
        <v>#NAME?</v>
      </c>
      <c r="K30" s="19" t="e">
        <f ca="1">$C30*'Total CH4 prod CO2 Inj'!I28+$D30*'Total CH4 prod CO2 Inj'!Z28-'Inj sep cost'!I28-'Inj sep cost'!Z28</f>
        <v>#NAME?</v>
      </c>
      <c r="L30" s="19" t="e">
        <f ca="1">$C30*'Total CH4 prod CO2 Inj'!J28+$D30*'Total CH4 prod CO2 Inj'!AA28-'Inj sep cost'!J28-'Inj sep cost'!AA28</f>
        <v>#NAME?</v>
      </c>
      <c r="M30" s="19" t="e">
        <f ca="1">$C30*'Total CH4 prod CO2 Inj'!K28+$D30*'Total CH4 prod CO2 Inj'!AB28-'Inj sep cost'!K28-'Inj sep cost'!AB28</f>
        <v>#NAME?</v>
      </c>
      <c r="N30" s="19" t="e">
        <f ca="1">$C30*'Total CH4 prod CO2 Inj'!L28+$D30*'Total CH4 prod CO2 Inj'!AC28-'Inj sep cost'!L28-'Inj sep cost'!AC28</f>
        <v>#NAME?</v>
      </c>
      <c r="O30" s="19" t="e">
        <f ca="1">$C30*'Total CH4 prod CO2 Inj'!M28+$D30*'Total CH4 prod CO2 Inj'!AD28-'Inj sep cost'!M28-'Inj sep cost'!AD28</f>
        <v>#NAME?</v>
      </c>
      <c r="P30" s="19" t="e">
        <f ca="1">$C30*'Total CH4 prod CO2 Inj'!N28+$D30*'Total CH4 prod CO2 Inj'!AE28-'Inj sep cost'!N28-'Inj sep cost'!AE28</f>
        <v>#NAME?</v>
      </c>
      <c r="Q30" s="19" t="e">
        <f ca="1">$C30*'Total CH4 prod CO2 Inj'!O28+$D30*'Total CH4 prod CO2 Inj'!AF28-'Inj sep cost'!O28-'Inj sep cost'!AF28</f>
        <v>#NAME?</v>
      </c>
      <c r="R30" s="19" t="e">
        <f ca="1">$C30*'Total CH4 prod CO2 Inj'!P28+$D30*'Total CH4 prod CO2 Inj'!AG28-'Inj sep cost'!P28-'Inj sep cost'!AG28</f>
        <v>#NAME?</v>
      </c>
      <c r="S30" s="19" t="e">
        <f ca="1">$C30*'Total CH4 prod CO2 Inj'!Q28+$D30*'Total CH4 prod CO2 Inj'!AH28-'Inj sep cost'!Q28-'Inj sep cost'!AH28</f>
        <v>#NAME?</v>
      </c>
    </row>
    <row r="31" spans="2:19" x14ac:dyDescent="0.45">
      <c r="B31">
        <v>25</v>
      </c>
      <c r="C31" s="17" t="e">
        <f ca="1">_xll.RiskTriang($D$2,$E$2,$F$2)</f>
        <v>#NAME?</v>
      </c>
      <c r="D31" s="17" t="e">
        <f t="shared" ca="1" si="0"/>
        <v>#NAME?</v>
      </c>
      <c r="E31" s="19" t="e">
        <f ca="1">$C31*'Total CH4 prod CO2 Inj'!C29+$D31*'Total CH4 prod CO2 Inj'!T29-'Inj sep cost'!C29-'Inj sep cost'!T29</f>
        <v>#NAME?</v>
      </c>
      <c r="F31" s="19" t="e">
        <f ca="1">$C31*'Total CH4 prod CO2 Inj'!D29+$D31*'Total CH4 prod CO2 Inj'!U29-'Inj sep cost'!D29-'Inj sep cost'!U29</f>
        <v>#NAME?</v>
      </c>
      <c r="G31" s="19" t="e">
        <f ca="1">$C31*'Total CH4 prod CO2 Inj'!E29+$D31*'Total CH4 prod CO2 Inj'!V29-'Inj sep cost'!E29-'Inj sep cost'!V29</f>
        <v>#NAME?</v>
      </c>
      <c r="H31" s="19" t="e">
        <f ca="1">$C31*'Total CH4 prod CO2 Inj'!F29+$D31*'Total CH4 prod CO2 Inj'!W29-'Inj sep cost'!F29-'Inj sep cost'!W29</f>
        <v>#NAME?</v>
      </c>
      <c r="I31" s="19" t="e">
        <f ca="1">$C31*'Total CH4 prod CO2 Inj'!G29+$D31*'Total CH4 prod CO2 Inj'!X29-'Inj sep cost'!G29-'Inj sep cost'!X29</f>
        <v>#NAME?</v>
      </c>
      <c r="J31" s="19" t="e">
        <f ca="1">$C31*'Total CH4 prod CO2 Inj'!H29+$D31*'Total CH4 prod CO2 Inj'!Y29-'Inj sep cost'!H29-'Inj sep cost'!Y29</f>
        <v>#NAME?</v>
      </c>
      <c r="K31" s="19" t="e">
        <f ca="1">$C31*'Total CH4 prod CO2 Inj'!I29+$D31*'Total CH4 prod CO2 Inj'!Z29-'Inj sep cost'!I29-'Inj sep cost'!Z29</f>
        <v>#NAME?</v>
      </c>
      <c r="L31" s="19" t="e">
        <f ca="1">$C31*'Total CH4 prod CO2 Inj'!J29+$D31*'Total CH4 prod CO2 Inj'!AA29-'Inj sep cost'!J29-'Inj sep cost'!AA29</f>
        <v>#NAME?</v>
      </c>
      <c r="M31" s="19" t="e">
        <f ca="1">$C31*'Total CH4 prod CO2 Inj'!K29+$D31*'Total CH4 prod CO2 Inj'!AB29-'Inj sep cost'!K29-'Inj sep cost'!AB29</f>
        <v>#NAME?</v>
      </c>
      <c r="N31" s="19" t="e">
        <f ca="1">$C31*'Total CH4 prod CO2 Inj'!L29+$D31*'Total CH4 prod CO2 Inj'!AC29-'Inj sep cost'!L29-'Inj sep cost'!AC29</f>
        <v>#NAME?</v>
      </c>
      <c r="O31" s="19" t="e">
        <f ca="1">$C31*'Total CH4 prod CO2 Inj'!M29+$D31*'Total CH4 prod CO2 Inj'!AD29-'Inj sep cost'!M29-'Inj sep cost'!AD29</f>
        <v>#NAME?</v>
      </c>
      <c r="P31" s="19" t="e">
        <f ca="1">$C31*'Total CH4 prod CO2 Inj'!N29+$D31*'Total CH4 prod CO2 Inj'!AE29-'Inj sep cost'!N29-'Inj sep cost'!AE29</f>
        <v>#NAME?</v>
      </c>
      <c r="Q31" s="19" t="e">
        <f ca="1">$C31*'Total CH4 prod CO2 Inj'!O29+$D31*'Total CH4 prod CO2 Inj'!AF29-'Inj sep cost'!O29-'Inj sep cost'!AF29</f>
        <v>#NAME?</v>
      </c>
      <c r="R31" s="19" t="e">
        <f ca="1">$C31*'Total CH4 prod CO2 Inj'!P29+$D31*'Total CH4 prod CO2 Inj'!AG29-'Inj sep cost'!P29-'Inj sep cost'!AG29</f>
        <v>#NAME?</v>
      </c>
      <c r="S31" s="19" t="e">
        <f ca="1">$C31*'Total CH4 prod CO2 Inj'!Q29+$D31*'Total CH4 prod CO2 Inj'!AH29-'Inj sep cost'!Q29-'Inj sep cost'!AH29</f>
        <v>#NAME?</v>
      </c>
    </row>
    <row r="32" spans="2:19" x14ac:dyDescent="0.45">
      <c r="B32">
        <v>26</v>
      </c>
      <c r="C32" s="17" t="e">
        <f ca="1">_xll.RiskTriang($D$2,$E$2,$F$2)</f>
        <v>#NAME?</v>
      </c>
      <c r="D32" s="17" t="e">
        <f t="shared" ca="1" si="0"/>
        <v>#NAME?</v>
      </c>
      <c r="E32" s="19" t="e">
        <f ca="1">$C32*'Total CH4 prod CO2 Inj'!C30+$D32*'Total CH4 prod CO2 Inj'!T30-'Inj sep cost'!C30-'Inj sep cost'!T30</f>
        <v>#NAME?</v>
      </c>
      <c r="F32" s="19" t="e">
        <f ca="1">$C32*'Total CH4 prod CO2 Inj'!D30+$D32*'Total CH4 prod CO2 Inj'!U30-'Inj sep cost'!D30-'Inj sep cost'!U30</f>
        <v>#NAME?</v>
      </c>
      <c r="G32" s="19" t="e">
        <f ca="1">$C32*'Total CH4 prod CO2 Inj'!E30+$D32*'Total CH4 prod CO2 Inj'!V30-'Inj sep cost'!E30-'Inj sep cost'!V30</f>
        <v>#NAME?</v>
      </c>
      <c r="H32" s="19" t="e">
        <f ca="1">$C32*'Total CH4 prod CO2 Inj'!F30+$D32*'Total CH4 prod CO2 Inj'!W30-'Inj sep cost'!F30-'Inj sep cost'!W30</f>
        <v>#NAME?</v>
      </c>
      <c r="I32" s="19" t="e">
        <f ca="1">$C32*'Total CH4 prod CO2 Inj'!G30+$D32*'Total CH4 prod CO2 Inj'!X30-'Inj sep cost'!G30-'Inj sep cost'!X30</f>
        <v>#NAME?</v>
      </c>
      <c r="J32" s="19" t="e">
        <f ca="1">$C32*'Total CH4 prod CO2 Inj'!H30+$D32*'Total CH4 prod CO2 Inj'!Y30-'Inj sep cost'!H30-'Inj sep cost'!Y30</f>
        <v>#NAME?</v>
      </c>
      <c r="K32" s="19" t="e">
        <f ca="1">$C32*'Total CH4 prod CO2 Inj'!I30+$D32*'Total CH4 prod CO2 Inj'!Z30-'Inj sep cost'!I30-'Inj sep cost'!Z30</f>
        <v>#NAME?</v>
      </c>
      <c r="L32" s="19" t="e">
        <f ca="1">$C32*'Total CH4 prod CO2 Inj'!J30+$D32*'Total CH4 prod CO2 Inj'!AA30-'Inj sep cost'!J30-'Inj sep cost'!AA30</f>
        <v>#NAME?</v>
      </c>
      <c r="M32" s="19" t="e">
        <f ca="1">$C32*'Total CH4 prod CO2 Inj'!K30+$D32*'Total CH4 prod CO2 Inj'!AB30-'Inj sep cost'!K30-'Inj sep cost'!AB30</f>
        <v>#NAME?</v>
      </c>
      <c r="N32" s="19" t="e">
        <f ca="1">$C32*'Total CH4 prod CO2 Inj'!L30+$D32*'Total CH4 prod CO2 Inj'!AC30-'Inj sep cost'!L30-'Inj sep cost'!AC30</f>
        <v>#NAME?</v>
      </c>
      <c r="O32" s="19" t="e">
        <f ca="1">$C32*'Total CH4 prod CO2 Inj'!M30+$D32*'Total CH4 prod CO2 Inj'!AD30-'Inj sep cost'!M30-'Inj sep cost'!AD30</f>
        <v>#NAME?</v>
      </c>
      <c r="P32" s="19" t="e">
        <f ca="1">$C32*'Total CH4 prod CO2 Inj'!N30+$D32*'Total CH4 prod CO2 Inj'!AE30-'Inj sep cost'!N30-'Inj sep cost'!AE30</f>
        <v>#NAME?</v>
      </c>
      <c r="Q32" s="19" t="e">
        <f ca="1">$C32*'Total CH4 prod CO2 Inj'!O30+$D32*'Total CH4 prod CO2 Inj'!AF30-'Inj sep cost'!O30-'Inj sep cost'!AF30</f>
        <v>#NAME?</v>
      </c>
      <c r="R32" s="19" t="e">
        <f ca="1">$C32*'Total CH4 prod CO2 Inj'!P30+$D32*'Total CH4 prod CO2 Inj'!AG30-'Inj sep cost'!P30-'Inj sep cost'!AG30</f>
        <v>#NAME?</v>
      </c>
      <c r="S32" s="19" t="e">
        <f ca="1">$C32*'Total CH4 prod CO2 Inj'!Q30+$D32*'Total CH4 prod CO2 Inj'!AH30-'Inj sep cost'!Q30-'Inj sep cost'!AH30</f>
        <v>#NAME?</v>
      </c>
    </row>
    <row r="33" spans="2:19" x14ac:dyDescent="0.45">
      <c r="B33">
        <v>27</v>
      </c>
      <c r="C33" s="17" t="e">
        <f ca="1">_xll.RiskTriang($D$2,$E$2,$F$2)</f>
        <v>#NAME?</v>
      </c>
      <c r="D33" s="17" t="e">
        <f t="shared" ca="1" si="0"/>
        <v>#NAME?</v>
      </c>
      <c r="E33" s="19" t="e">
        <f ca="1">$C33*'Total CH4 prod CO2 Inj'!C31+$D33*'Total CH4 prod CO2 Inj'!T31-'Inj sep cost'!C31-'Inj sep cost'!T31</f>
        <v>#NAME?</v>
      </c>
      <c r="F33" s="19" t="e">
        <f ca="1">$C33*'Total CH4 prod CO2 Inj'!D31+$D33*'Total CH4 prod CO2 Inj'!U31-'Inj sep cost'!D31-'Inj sep cost'!U31</f>
        <v>#NAME?</v>
      </c>
      <c r="G33" s="19" t="e">
        <f ca="1">$C33*'Total CH4 prod CO2 Inj'!E31+$D33*'Total CH4 prod CO2 Inj'!V31-'Inj sep cost'!E31-'Inj sep cost'!V31</f>
        <v>#NAME?</v>
      </c>
      <c r="H33" s="19" t="e">
        <f ca="1">$C33*'Total CH4 prod CO2 Inj'!F31+$D33*'Total CH4 prod CO2 Inj'!W31-'Inj sep cost'!F31-'Inj sep cost'!W31</f>
        <v>#NAME?</v>
      </c>
      <c r="I33" s="19" t="e">
        <f ca="1">$C33*'Total CH4 prod CO2 Inj'!G31+$D33*'Total CH4 prod CO2 Inj'!X31-'Inj sep cost'!G31-'Inj sep cost'!X31</f>
        <v>#NAME?</v>
      </c>
      <c r="J33" s="19" t="e">
        <f ca="1">$C33*'Total CH4 prod CO2 Inj'!H31+$D33*'Total CH4 prod CO2 Inj'!Y31-'Inj sep cost'!H31-'Inj sep cost'!Y31</f>
        <v>#NAME?</v>
      </c>
      <c r="K33" s="19" t="e">
        <f ca="1">$C33*'Total CH4 prod CO2 Inj'!I31+$D33*'Total CH4 prod CO2 Inj'!Z31-'Inj sep cost'!I31-'Inj sep cost'!Z31</f>
        <v>#NAME?</v>
      </c>
      <c r="L33" s="19" t="e">
        <f ca="1">$C33*'Total CH4 prod CO2 Inj'!J31+$D33*'Total CH4 prod CO2 Inj'!AA31-'Inj sep cost'!J31-'Inj sep cost'!AA31</f>
        <v>#NAME?</v>
      </c>
      <c r="M33" s="19" t="e">
        <f ca="1">$C33*'Total CH4 prod CO2 Inj'!K31+$D33*'Total CH4 prod CO2 Inj'!AB31-'Inj sep cost'!K31-'Inj sep cost'!AB31</f>
        <v>#NAME?</v>
      </c>
      <c r="N33" s="19" t="e">
        <f ca="1">$C33*'Total CH4 prod CO2 Inj'!L31+$D33*'Total CH4 prod CO2 Inj'!AC31-'Inj sep cost'!L31-'Inj sep cost'!AC31</f>
        <v>#NAME?</v>
      </c>
      <c r="O33" s="19" t="e">
        <f ca="1">$C33*'Total CH4 prod CO2 Inj'!M31+$D33*'Total CH4 prod CO2 Inj'!AD31-'Inj sep cost'!M31-'Inj sep cost'!AD31</f>
        <v>#NAME?</v>
      </c>
      <c r="P33" s="19" t="e">
        <f ca="1">$C33*'Total CH4 prod CO2 Inj'!N31+$D33*'Total CH4 prod CO2 Inj'!AE31-'Inj sep cost'!N31-'Inj sep cost'!AE31</f>
        <v>#NAME?</v>
      </c>
      <c r="Q33" s="19" t="e">
        <f ca="1">$C33*'Total CH4 prod CO2 Inj'!O31+$D33*'Total CH4 prod CO2 Inj'!AF31-'Inj sep cost'!O31-'Inj sep cost'!AF31</f>
        <v>#NAME?</v>
      </c>
      <c r="R33" s="19" t="e">
        <f ca="1">$C33*'Total CH4 prod CO2 Inj'!P31+$D33*'Total CH4 prod CO2 Inj'!AG31-'Inj sep cost'!P31-'Inj sep cost'!AG31</f>
        <v>#NAME?</v>
      </c>
      <c r="S33" s="19" t="e">
        <f ca="1">$C33*'Total CH4 prod CO2 Inj'!Q31+$D33*'Total CH4 prod CO2 Inj'!AH31-'Inj sep cost'!Q31-'Inj sep cost'!AH31</f>
        <v>#NAME?</v>
      </c>
    </row>
    <row r="34" spans="2:19" x14ac:dyDescent="0.45">
      <c r="B34">
        <v>28</v>
      </c>
      <c r="C34" s="17" t="e">
        <f ca="1">_xll.RiskTriang($D$2,$E$2,$F$2)</f>
        <v>#NAME?</v>
      </c>
      <c r="D34" s="17" t="e">
        <f t="shared" ca="1" si="0"/>
        <v>#NAME?</v>
      </c>
      <c r="E34" s="19" t="e">
        <f ca="1">$C34*'Total CH4 prod CO2 Inj'!C32+$D34*'Total CH4 prod CO2 Inj'!T32-'Inj sep cost'!C32-'Inj sep cost'!T32</f>
        <v>#NAME?</v>
      </c>
      <c r="F34" s="19" t="e">
        <f ca="1">$C34*'Total CH4 prod CO2 Inj'!D32+$D34*'Total CH4 prod CO2 Inj'!U32-'Inj sep cost'!D32-'Inj sep cost'!U32</f>
        <v>#NAME?</v>
      </c>
      <c r="G34" s="19" t="e">
        <f ca="1">$C34*'Total CH4 prod CO2 Inj'!E32+$D34*'Total CH4 prod CO2 Inj'!V32-'Inj sep cost'!E32-'Inj sep cost'!V32</f>
        <v>#NAME?</v>
      </c>
      <c r="H34" s="19" t="e">
        <f ca="1">$C34*'Total CH4 prod CO2 Inj'!F32+$D34*'Total CH4 prod CO2 Inj'!W32-'Inj sep cost'!F32-'Inj sep cost'!W32</f>
        <v>#NAME?</v>
      </c>
      <c r="I34" s="19" t="e">
        <f ca="1">$C34*'Total CH4 prod CO2 Inj'!G32+$D34*'Total CH4 prod CO2 Inj'!X32-'Inj sep cost'!G32-'Inj sep cost'!X32</f>
        <v>#NAME?</v>
      </c>
      <c r="J34" s="19" t="e">
        <f ca="1">$C34*'Total CH4 prod CO2 Inj'!H32+$D34*'Total CH4 prod CO2 Inj'!Y32-'Inj sep cost'!H32-'Inj sep cost'!Y32</f>
        <v>#NAME?</v>
      </c>
      <c r="K34" s="19" t="e">
        <f ca="1">$C34*'Total CH4 prod CO2 Inj'!I32+$D34*'Total CH4 prod CO2 Inj'!Z32-'Inj sep cost'!I32-'Inj sep cost'!Z32</f>
        <v>#NAME?</v>
      </c>
      <c r="L34" s="19" t="e">
        <f ca="1">$C34*'Total CH4 prod CO2 Inj'!J32+$D34*'Total CH4 prod CO2 Inj'!AA32-'Inj sep cost'!J32-'Inj sep cost'!AA32</f>
        <v>#NAME?</v>
      </c>
      <c r="M34" s="19" t="e">
        <f ca="1">$C34*'Total CH4 prod CO2 Inj'!K32+$D34*'Total CH4 prod CO2 Inj'!AB32-'Inj sep cost'!K32-'Inj sep cost'!AB32</f>
        <v>#NAME?</v>
      </c>
      <c r="N34" s="19" t="e">
        <f ca="1">$C34*'Total CH4 prod CO2 Inj'!L32+$D34*'Total CH4 prod CO2 Inj'!AC32-'Inj sep cost'!L32-'Inj sep cost'!AC32</f>
        <v>#NAME?</v>
      </c>
      <c r="O34" s="19" t="e">
        <f ca="1">$C34*'Total CH4 prod CO2 Inj'!M32+$D34*'Total CH4 prod CO2 Inj'!AD32-'Inj sep cost'!M32-'Inj sep cost'!AD32</f>
        <v>#NAME?</v>
      </c>
      <c r="P34" s="19" t="e">
        <f ca="1">$C34*'Total CH4 prod CO2 Inj'!N32+$D34*'Total CH4 prod CO2 Inj'!AE32-'Inj sep cost'!N32-'Inj sep cost'!AE32</f>
        <v>#NAME?</v>
      </c>
      <c r="Q34" s="19" t="e">
        <f ca="1">$C34*'Total CH4 prod CO2 Inj'!O32+$D34*'Total CH4 prod CO2 Inj'!AF32-'Inj sep cost'!O32-'Inj sep cost'!AF32</f>
        <v>#NAME?</v>
      </c>
      <c r="R34" s="19" t="e">
        <f ca="1">$C34*'Total CH4 prod CO2 Inj'!P32+$D34*'Total CH4 prod CO2 Inj'!AG32-'Inj sep cost'!P32-'Inj sep cost'!AG32</f>
        <v>#NAME?</v>
      </c>
      <c r="S34" s="19" t="e">
        <f ca="1">$C34*'Total CH4 prod CO2 Inj'!Q32+$D34*'Total CH4 prod CO2 Inj'!AH32-'Inj sep cost'!Q32-'Inj sep cost'!AH32</f>
        <v>#NAME?</v>
      </c>
    </row>
    <row r="35" spans="2:19" x14ac:dyDescent="0.45">
      <c r="B35">
        <v>29</v>
      </c>
      <c r="C35" s="17" t="e">
        <f ca="1">_xll.RiskTriang($D$2,$E$2,$F$2)</f>
        <v>#NAME?</v>
      </c>
      <c r="D35" s="17" t="e">
        <f t="shared" ca="1" si="0"/>
        <v>#NAME?</v>
      </c>
      <c r="E35" s="19" t="e">
        <f ca="1">$C35*'Total CH4 prod CO2 Inj'!C33+$D35*'Total CH4 prod CO2 Inj'!T33-'Inj sep cost'!C33-'Inj sep cost'!T33</f>
        <v>#NAME?</v>
      </c>
      <c r="F35" s="19" t="e">
        <f ca="1">$C35*'Total CH4 prod CO2 Inj'!D33+$D35*'Total CH4 prod CO2 Inj'!U33-'Inj sep cost'!D33-'Inj sep cost'!U33</f>
        <v>#NAME?</v>
      </c>
      <c r="G35" s="19" t="e">
        <f ca="1">$C35*'Total CH4 prod CO2 Inj'!E33+$D35*'Total CH4 prod CO2 Inj'!V33-'Inj sep cost'!E33-'Inj sep cost'!V33</f>
        <v>#NAME?</v>
      </c>
      <c r="H35" s="19" t="e">
        <f ca="1">$C35*'Total CH4 prod CO2 Inj'!F33+$D35*'Total CH4 prod CO2 Inj'!W33-'Inj sep cost'!F33-'Inj sep cost'!W33</f>
        <v>#NAME?</v>
      </c>
      <c r="I35" s="19" t="e">
        <f ca="1">$C35*'Total CH4 prod CO2 Inj'!G33+$D35*'Total CH4 prod CO2 Inj'!X33-'Inj sep cost'!G33-'Inj sep cost'!X33</f>
        <v>#NAME?</v>
      </c>
      <c r="J35" s="19" t="e">
        <f ca="1">$C35*'Total CH4 prod CO2 Inj'!H33+$D35*'Total CH4 prod CO2 Inj'!Y33-'Inj sep cost'!H33-'Inj sep cost'!Y33</f>
        <v>#NAME?</v>
      </c>
      <c r="K35" s="19" t="e">
        <f ca="1">$C35*'Total CH4 prod CO2 Inj'!I33+$D35*'Total CH4 prod CO2 Inj'!Z33-'Inj sep cost'!I33-'Inj sep cost'!Z33</f>
        <v>#NAME?</v>
      </c>
      <c r="L35" s="19" t="e">
        <f ca="1">$C35*'Total CH4 prod CO2 Inj'!J33+$D35*'Total CH4 prod CO2 Inj'!AA33-'Inj sep cost'!J33-'Inj sep cost'!AA33</f>
        <v>#NAME?</v>
      </c>
      <c r="M35" s="19" t="e">
        <f ca="1">$C35*'Total CH4 prod CO2 Inj'!K33+$D35*'Total CH4 prod CO2 Inj'!AB33-'Inj sep cost'!K33-'Inj sep cost'!AB33</f>
        <v>#NAME?</v>
      </c>
      <c r="N35" s="19" t="e">
        <f ca="1">$C35*'Total CH4 prod CO2 Inj'!L33+$D35*'Total CH4 prod CO2 Inj'!AC33-'Inj sep cost'!L33-'Inj sep cost'!AC33</f>
        <v>#NAME?</v>
      </c>
      <c r="O35" s="19" t="e">
        <f ca="1">$C35*'Total CH4 prod CO2 Inj'!M33+$D35*'Total CH4 prod CO2 Inj'!AD33-'Inj sep cost'!M33-'Inj sep cost'!AD33</f>
        <v>#NAME?</v>
      </c>
      <c r="P35" s="19" t="e">
        <f ca="1">$C35*'Total CH4 prod CO2 Inj'!N33+$D35*'Total CH4 prod CO2 Inj'!AE33-'Inj sep cost'!N33-'Inj sep cost'!AE33</f>
        <v>#NAME?</v>
      </c>
      <c r="Q35" s="19" t="e">
        <f ca="1">$C35*'Total CH4 prod CO2 Inj'!O33+$D35*'Total CH4 prod CO2 Inj'!AF33-'Inj sep cost'!O33-'Inj sep cost'!AF33</f>
        <v>#NAME?</v>
      </c>
      <c r="R35" s="19" t="e">
        <f ca="1">$C35*'Total CH4 prod CO2 Inj'!P33+$D35*'Total CH4 prod CO2 Inj'!AG33-'Inj sep cost'!P33-'Inj sep cost'!AG33</f>
        <v>#NAME?</v>
      </c>
      <c r="S35" s="19" t="e">
        <f ca="1">$C35*'Total CH4 prod CO2 Inj'!Q33+$D35*'Total CH4 prod CO2 Inj'!AH33-'Inj sep cost'!Q33-'Inj sep cost'!AH33</f>
        <v>#NAME?</v>
      </c>
    </row>
    <row r="36" spans="2:19" x14ac:dyDescent="0.45">
      <c r="B36">
        <v>30</v>
      </c>
      <c r="C36" s="17" t="e">
        <f ca="1">_xll.RiskTriang($D$2,$E$2,$F$2)</f>
        <v>#NAME?</v>
      </c>
      <c r="D36" s="17" t="e">
        <f t="shared" ca="1" si="0"/>
        <v>#NAME?</v>
      </c>
      <c r="E36" s="19" t="e">
        <f ca="1">$C36*'Total CH4 prod CO2 Inj'!C34+$D36*'Total CH4 prod CO2 Inj'!T34-'Inj sep cost'!C34-'Inj sep cost'!T34</f>
        <v>#NAME?</v>
      </c>
      <c r="F36" s="19" t="e">
        <f ca="1">$C36*'Total CH4 prod CO2 Inj'!D34+$D36*'Total CH4 prod CO2 Inj'!U34-'Inj sep cost'!D34-'Inj sep cost'!U34</f>
        <v>#NAME?</v>
      </c>
      <c r="G36" s="19" t="e">
        <f ca="1">$C36*'Total CH4 prod CO2 Inj'!E34+$D36*'Total CH4 prod CO2 Inj'!V34-'Inj sep cost'!E34-'Inj sep cost'!V34</f>
        <v>#NAME?</v>
      </c>
      <c r="H36" s="19" t="e">
        <f ca="1">$C36*'Total CH4 prod CO2 Inj'!F34+$D36*'Total CH4 prod CO2 Inj'!W34-'Inj sep cost'!F34-'Inj sep cost'!W34</f>
        <v>#NAME?</v>
      </c>
      <c r="I36" s="19" t="e">
        <f ca="1">$C36*'Total CH4 prod CO2 Inj'!G34+$D36*'Total CH4 prod CO2 Inj'!X34-'Inj sep cost'!G34-'Inj sep cost'!X34</f>
        <v>#NAME?</v>
      </c>
      <c r="J36" s="19" t="e">
        <f ca="1">$C36*'Total CH4 prod CO2 Inj'!H34+$D36*'Total CH4 prod CO2 Inj'!Y34-'Inj sep cost'!H34-'Inj sep cost'!Y34</f>
        <v>#NAME?</v>
      </c>
      <c r="K36" s="19" t="e">
        <f ca="1">$C36*'Total CH4 prod CO2 Inj'!I34+$D36*'Total CH4 prod CO2 Inj'!Z34-'Inj sep cost'!I34-'Inj sep cost'!Z34</f>
        <v>#NAME?</v>
      </c>
      <c r="L36" s="19" t="e">
        <f ca="1">$C36*'Total CH4 prod CO2 Inj'!J34+$D36*'Total CH4 prod CO2 Inj'!AA34-'Inj sep cost'!J34-'Inj sep cost'!AA34</f>
        <v>#NAME?</v>
      </c>
      <c r="M36" s="19" t="e">
        <f ca="1">$C36*'Total CH4 prod CO2 Inj'!K34+$D36*'Total CH4 prod CO2 Inj'!AB34-'Inj sep cost'!K34-'Inj sep cost'!AB34</f>
        <v>#NAME?</v>
      </c>
      <c r="N36" s="19" t="e">
        <f ca="1">$C36*'Total CH4 prod CO2 Inj'!L34+$D36*'Total CH4 prod CO2 Inj'!AC34-'Inj sep cost'!L34-'Inj sep cost'!AC34</f>
        <v>#NAME?</v>
      </c>
      <c r="O36" s="19" t="e">
        <f ca="1">$C36*'Total CH4 prod CO2 Inj'!M34+$D36*'Total CH4 prod CO2 Inj'!AD34-'Inj sep cost'!M34-'Inj sep cost'!AD34</f>
        <v>#NAME?</v>
      </c>
      <c r="P36" s="19" t="e">
        <f ca="1">$C36*'Total CH4 prod CO2 Inj'!N34+$D36*'Total CH4 prod CO2 Inj'!AE34-'Inj sep cost'!N34-'Inj sep cost'!AE34</f>
        <v>#NAME?</v>
      </c>
      <c r="Q36" s="19" t="e">
        <f ca="1">$C36*'Total CH4 prod CO2 Inj'!O34+$D36*'Total CH4 prod CO2 Inj'!AF34-'Inj sep cost'!O34-'Inj sep cost'!AF34</f>
        <v>#NAME?</v>
      </c>
      <c r="R36" s="19" t="e">
        <f ca="1">$C36*'Total CH4 prod CO2 Inj'!P34+$D36*'Total CH4 prod CO2 Inj'!AG34-'Inj sep cost'!P34-'Inj sep cost'!AG34</f>
        <v>#NAME?</v>
      </c>
      <c r="S36" s="19" t="e">
        <f ca="1">$C36*'Total CH4 prod CO2 Inj'!Q34+$D36*'Total CH4 prod CO2 Inj'!AH34-'Inj sep cost'!Q34-'Inj sep cost'!AH34</f>
        <v>#NAME?</v>
      </c>
    </row>
    <row r="37" spans="2:19" x14ac:dyDescent="0.45">
      <c r="B37">
        <v>31</v>
      </c>
      <c r="C37" s="17" t="e">
        <f ca="1">_xll.RiskTriang($D$2,$E$2,$F$2)</f>
        <v>#NAME?</v>
      </c>
      <c r="D37" s="17" t="e">
        <f t="shared" ca="1" si="0"/>
        <v>#NAME?</v>
      </c>
      <c r="E37" s="19" t="e">
        <f ca="1">$C37*'Total CH4 prod CO2 Inj'!C35+$D37*'Total CH4 prod CO2 Inj'!T35-'Inj sep cost'!C35-'Inj sep cost'!T35</f>
        <v>#NAME?</v>
      </c>
      <c r="F37" s="19" t="e">
        <f ca="1">$C37*'Total CH4 prod CO2 Inj'!D35+$D37*'Total CH4 prod CO2 Inj'!U35-'Inj sep cost'!D35-'Inj sep cost'!U35</f>
        <v>#NAME?</v>
      </c>
      <c r="G37" s="19" t="e">
        <f ca="1">$C37*'Total CH4 prod CO2 Inj'!E35+$D37*'Total CH4 prod CO2 Inj'!V35-'Inj sep cost'!E35-'Inj sep cost'!V35</f>
        <v>#NAME?</v>
      </c>
      <c r="H37" s="19" t="e">
        <f ca="1">$C37*'Total CH4 prod CO2 Inj'!F35+$D37*'Total CH4 prod CO2 Inj'!W35-'Inj sep cost'!F35-'Inj sep cost'!W35</f>
        <v>#NAME?</v>
      </c>
      <c r="I37" s="19" t="e">
        <f ca="1">$C37*'Total CH4 prod CO2 Inj'!G35+$D37*'Total CH4 prod CO2 Inj'!X35-'Inj sep cost'!G35-'Inj sep cost'!X35</f>
        <v>#NAME?</v>
      </c>
      <c r="J37" s="19" t="e">
        <f ca="1">$C37*'Total CH4 prod CO2 Inj'!H35+$D37*'Total CH4 prod CO2 Inj'!Y35-'Inj sep cost'!H35-'Inj sep cost'!Y35</f>
        <v>#NAME?</v>
      </c>
      <c r="K37" s="19" t="e">
        <f ca="1">$C37*'Total CH4 prod CO2 Inj'!I35+$D37*'Total CH4 prod CO2 Inj'!Z35-'Inj sep cost'!I35-'Inj sep cost'!Z35</f>
        <v>#NAME?</v>
      </c>
      <c r="L37" s="19" t="e">
        <f ca="1">$C37*'Total CH4 prod CO2 Inj'!J35+$D37*'Total CH4 prod CO2 Inj'!AA35-'Inj sep cost'!J35-'Inj sep cost'!AA35</f>
        <v>#NAME?</v>
      </c>
      <c r="M37" s="19" t="e">
        <f ca="1">$C37*'Total CH4 prod CO2 Inj'!K35+$D37*'Total CH4 prod CO2 Inj'!AB35-'Inj sep cost'!K35-'Inj sep cost'!AB35</f>
        <v>#NAME?</v>
      </c>
      <c r="N37" s="19" t="e">
        <f ca="1">$C37*'Total CH4 prod CO2 Inj'!L35+$D37*'Total CH4 prod CO2 Inj'!AC35-'Inj sep cost'!L35-'Inj sep cost'!AC35</f>
        <v>#NAME?</v>
      </c>
      <c r="O37" s="19" t="e">
        <f ca="1">$C37*'Total CH4 prod CO2 Inj'!M35+$D37*'Total CH4 prod CO2 Inj'!AD35-'Inj sep cost'!M35-'Inj sep cost'!AD35</f>
        <v>#NAME?</v>
      </c>
      <c r="P37" s="19" t="e">
        <f ca="1">$C37*'Total CH4 prod CO2 Inj'!N35+$D37*'Total CH4 prod CO2 Inj'!AE35-'Inj sep cost'!N35-'Inj sep cost'!AE35</f>
        <v>#NAME?</v>
      </c>
      <c r="Q37" s="19" t="e">
        <f ca="1">$C37*'Total CH4 prod CO2 Inj'!O35+$D37*'Total CH4 prod CO2 Inj'!AF35-'Inj sep cost'!O35-'Inj sep cost'!AF35</f>
        <v>#NAME?</v>
      </c>
      <c r="R37" s="19" t="e">
        <f ca="1">$C37*'Total CH4 prod CO2 Inj'!P35+$D37*'Total CH4 prod CO2 Inj'!AG35-'Inj sep cost'!P35-'Inj sep cost'!AG35</f>
        <v>#NAME?</v>
      </c>
      <c r="S37" s="19" t="e">
        <f ca="1">$C37*'Total CH4 prod CO2 Inj'!Q35+$D37*'Total CH4 prod CO2 Inj'!AH35-'Inj sep cost'!Q35-'Inj sep cost'!AH35</f>
        <v>#NAME?</v>
      </c>
    </row>
    <row r="38" spans="2:19" x14ac:dyDescent="0.45">
      <c r="B38">
        <v>32</v>
      </c>
      <c r="C38" s="17" t="e">
        <f ca="1">_xll.RiskTriang($D$2,$E$2,$F$2)</f>
        <v>#NAME?</v>
      </c>
      <c r="D38" s="17" t="e">
        <f t="shared" ca="1" si="0"/>
        <v>#NAME?</v>
      </c>
      <c r="E38" s="19" t="e">
        <f ca="1">$C38*'Total CH4 prod CO2 Inj'!C36+$D38*'Total CH4 prod CO2 Inj'!T36-'Inj sep cost'!C36-'Inj sep cost'!T36</f>
        <v>#NAME?</v>
      </c>
      <c r="F38" s="19" t="e">
        <f ca="1">$C38*'Total CH4 prod CO2 Inj'!D36+$D38*'Total CH4 prod CO2 Inj'!U36-'Inj sep cost'!D36-'Inj sep cost'!U36</f>
        <v>#NAME?</v>
      </c>
      <c r="G38" s="19" t="e">
        <f ca="1">$C38*'Total CH4 prod CO2 Inj'!E36+$D38*'Total CH4 prod CO2 Inj'!V36-'Inj sep cost'!E36-'Inj sep cost'!V36</f>
        <v>#NAME?</v>
      </c>
      <c r="H38" s="19" t="e">
        <f ca="1">$C38*'Total CH4 prod CO2 Inj'!F36+$D38*'Total CH4 prod CO2 Inj'!W36-'Inj sep cost'!F36-'Inj sep cost'!W36</f>
        <v>#NAME?</v>
      </c>
      <c r="I38" s="19" t="e">
        <f ca="1">$C38*'Total CH4 prod CO2 Inj'!G36+$D38*'Total CH4 prod CO2 Inj'!X36-'Inj sep cost'!G36-'Inj sep cost'!X36</f>
        <v>#NAME?</v>
      </c>
      <c r="J38" s="19" t="e">
        <f ca="1">$C38*'Total CH4 prod CO2 Inj'!H36+$D38*'Total CH4 prod CO2 Inj'!Y36-'Inj sep cost'!H36-'Inj sep cost'!Y36</f>
        <v>#NAME?</v>
      </c>
      <c r="K38" s="19" t="e">
        <f ca="1">$C38*'Total CH4 prod CO2 Inj'!I36+$D38*'Total CH4 prod CO2 Inj'!Z36-'Inj sep cost'!I36-'Inj sep cost'!Z36</f>
        <v>#NAME?</v>
      </c>
      <c r="L38" s="19" t="e">
        <f ca="1">$C38*'Total CH4 prod CO2 Inj'!J36+$D38*'Total CH4 prod CO2 Inj'!AA36-'Inj sep cost'!J36-'Inj sep cost'!AA36</f>
        <v>#NAME?</v>
      </c>
      <c r="M38" s="19" t="e">
        <f ca="1">$C38*'Total CH4 prod CO2 Inj'!K36+$D38*'Total CH4 prod CO2 Inj'!AB36-'Inj sep cost'!K36-'Inj sep cost'!AB36</f>
        <v>#NAME?</v>
      </c>
      <c r="N38" s="19" t="e">
        <f ca="1">$C38*'Total CH4 prod CO2 Inj'!L36+$D38*'Total CH4 prod CO2 Inj'!AC36-'Inj sep cost'!L36-'Inj sep cost'!AC36</f>
        <v>#NAME?</v>
      </c>
      <c r="O38" s="19" t="e">
        <f ca="1">$C38*'Total CH4 prod CO2 Inj'!M36+$D38*'Total CH4 prod CO2 Inj'!AD36-'Inj sep cost'!M36-'Inj sep cost'!AD36</f>
        <v>#NAME?</v>
      </c>
      <c r="P38" s="19" t="e">
        <f ca="1">$C38*'Total CH4 prod CO2 Inj'!N36+$D38*'Total CH4 prod CO2 Inj'!AE36-'Inj sep cost'!N36-'Inj sep cost'!AE36</f>
        <v>#NAME?</v>
      </c>
      <c r="Q38" s="19" t="e">
        <f ca="1">$C38*'Total CH4 prod CO2 Inj'!O36+$D38*'Total CH4 prod CO2 Inj'!AF36-'Inj sep cost'!O36-'Inj sep cost'!AF36</f>
        <v>#NAME?</v>
      </c>
      <c r="R38" s="19" t="e">
        <f ca="1">$C38*'Total CH4 prod CO2 Inj'!P36+$D38*'Total CH4 prod CO2 Inj'!AG36-'Inj sep cost'!P36-'Inj sep cost'!AG36</f>
        <v>#NAME?</v>
      </c>
      <c r="S38" s="19" t="e">
        <f ca="1">$C38*'Total CH4 prod CO2 Inj'!Q36+$D38*'Total CH4 prod CO2 Inj'!AH36-'Inj sep cost'!Q36-'Inj sep cost'!AH36</f>
        <v>#NAME?</v>
      </c>
    </row>
    <row r="39" spans="2:19" x14ac:dyDescent="0.45">
      <c r="B39">
        <v>33</v>
      </c>
      <c r="C39" s="17" t="e">
        <f ca="1">_xll.RiskTriang($D$2,$E$2,$F$2)</f>
        <v>#NAME?</v>
      </c>
      <c r="D39" s="17" t="e">
        <f t="shared" ca="1" si="0"/>
        <v>#NAME?</v>
      </c>
      <c r="E39" s="19" t="e">
        <f ca="1">$C39*'Total CH4 prod CO2 Inj'!C37+$D39*'Total CH4 prod CO2 Inj'!T37-'Inj sep cost'!C37-'Inj sep cost'!T37</f>
        <v>#NAME?</v>
      </c>
      <c r="F39" s="19" t="e">
        <f ca="1">$C39*'Total CH4 prod CO2 Inj'!D37+$D39*'Total CH4 prod CO2 Inj'!U37-'Inj sep cost'!D37-'Inj sep cost'!U37</f>
        <v>#NAME?</v>
      </c>
      <c r="G39" s="19" t="e">
        <f ca="1">$C39*'Total CH4 prod CO2 Inj'!E37+$D39*'Total CH4 prod CO2 Inj'!V37-'Inj sep cost'!E37-'Inj sep cost'!V37</f>
        <v>#NAME?</v>
      </c>
      <c r="H39" s="19" t="e">
        <f ca="1">$C39*'Total CH4 prod CO2 Inj'!F37+$D39*'Total CH4 prod CO2 Inj'!W37-'Inj sep cost'!F37-'Inj sep cost'!W37</f>
        <v>#NAME?</v>
      </c>
      <c r="I39" s="19" t="e">
        <f ca="1">$C39*'Total CH4 prod CO2 Inj'!G37+$D39*'Total CH4 prod CO2 Inj'!X37-'Inj sep cost'!G37-'Inj sep cost'!X37</f>
        <v>#NAME?</v>
      </c>
      <c r="J39" s="19" t="e">
        <f ca="1">$C39*'Total CH4 prod CO2 Inj'!H37+$D39*'Total CH4 prod CO2 Inj'!Y37-'Inj sep cost'!H37-'Inj sep cost'!Y37</f>
        <v>#NAME?</v>
      </c>
      <c r="K39" s="19" t="e">
        <f ca="1">$C39*'Total CH4 prod CO2 Inj'!I37+$D39*'Total CH4 prod CO2 Inj'!Z37-'Inj sep cost'!I37-'Inj sep cost'!Z37</f>
        <v>#NAME?</v>
      </c>
      <c r="L39" s="19" t="e">
        <f ca="1">$C39*'Total CH4 prod CO2 Inj'!J37+$D39*'Total CH4 prod CO2 Inj'!AA37-'Inj sep cost'!J37-'Inj sep cost'!AA37</f>
        <v>#NAME?</v>
      </c>
      <c r="M39" s="19" t="e">
        <f ca="1">$C39*'Total CH4 prod CO2 Inj'!K37+$D39*'Total CH4 prod CO2 Inj'!AB37-'Inj sep cost'!K37-'Inj sep cost'!AB37</f>
        <v>#NAME?</v>
      </c>
      <c r="N39" s="19" t="e">
        <f ca="1">$C39*'Total CH4 prod CO2 Inj'!L37+$D39*'Total CH4 prod CO2 Inj'!AC37-'Inj sep cost'!L37-'Inj sep cost'!AC37</f>
        <v>#NAME?</v>
      </c>
      <c r="O39" s="19" t="e">
        <f ca="1">$C39*'Total CH4 prod CO2 Inj'!M37+$D39*'Total CH4 prod CO2 Inj'!AD37-'Inj sep cost'!M37-'Inj sep cost'!AD37</f>
        <v>#NAME?</v>
      </c>
      <c r="P39" s="19" t="e">
        <f ca="1">$C39*'Total CH4 prod CO2 Inj'!N37+$D39*'Total CH4 prod CO2 Inj'!AE37-'Inj sep cost'!N37-'Inj sep cost'!AE37</f>
        <v>#NAME?</v>
      </c>
      <c r="Q39" s="19" t="e">
        <f ca="1">$C39*'Total CH4 prod CO2 Inj'!O37+$D39*'Total CH4 prod CO2 Inj'!AF37-'Inj sep cost'!O37-'Inj sep cost'!AF37</f>
        <v>#NAME?</v>
      </c>
      <c r="R39" s="19" t="e">
        <f ca="1">$C39*'Total CH4 prod CO2 Inj'!P37+$D39*'Total CH4 prod CO2 Inj'!AG37-'Inj sep cost'!P37-'Inj sep cost'!AG37</f>
        <v>#NAME?</v>
      </c>
      <c r="S39" s="19" t="e">
        <f ca="1">$C39*'Total CH4 prod CO2 Inj'!Q37+$D39*'Total CH4 prod CO2 Inj'!AH37-'Inj sep cost'!Q37-'Inj sep cost'!AH37</f>
        <v>#NAME?</v>
      </c>
    </row>
    <row r="40" spans="2:19" x14ac:dyDescent="0.45">
      <c r="B40">
        <v>34</v>
      </c>
      <c r="C40" s="17" t="e">
        <f ca="1">_xll.RiskTriang($D$2,$E$2,$F$2)</f>
        <v>#NAME?</v>
      </c>
      <c r="D40" s="17" t="e">
        <f t="shared" ref="D40:D71" ca="1" si="1">D39*(1+$D$3)</f>
        <v>#NAME?</v>
      </c>
      <c r="E40" s="19" t="e">
        <f ca="1">$C40*'Total CH4 prod CO2 Inj'!C38+$D40*'Total CH4 prod CO2 Inj'!T38-'Inj sep cost'!C38-'Inj sep cost'!T38</f>
        <v>#NAME?</v>
      </c>
      <c r="F40" s="19" t="e">
        <f ca="1">$C40*'Total CH4 prod CO2 Inj'!D38+$D40*'Total CH4 prod CO2 Inj'!U38-'Inj sep cost'!D38-'Inj sep cost'!U38</f>
        <v>#NAME?</v>
      </c>
      <c r="G40" s="19" t="e">
        <f ca="1">$C40*'Total CH4 prod CO2 Inj'!E38+$D40*'Total CH4 prod CO2 Inj'!V38-'Inj sep cost'!E38-'Inj sep cost'!V38</f>
        <v>#NAME?</v>
      </c>
      <c r="H40" s="19" t="e">
        <f ca="1">$C40*'Total CH4 prod CO2 Inj'!F38+$D40*'Total CH4 prod CO2 Inj'!W38-'Inj sep cost'!F38-'Inj sep cost'!W38</f>
        <v>#NAME?</v>
      </c>
      <c r="I40" s="19" t="e">
        <f ca="1">$C40*'Total CH4 prod CO2 Inj'!G38+$D40*'Total CH4 prod CO2 Inj'!X38-'Inj sep cost'!G38-'Inj sep cost'!X38</f>
        <v>#NAME?</v>
      </c>
      <c r="J40" s="19" t="e">
        <f ca="1">$C40*'Total CH4 prod CO2 Inj'!H38+$D40*'Total CH4 prod CO2 Inj'!Y38-'Inj sep cost'!H38-'Inj sep cost'!Y38</f>
        <v>#NAME?</v>
      </c>
      <c r="K40" s="19" t="e">
        <f ca="1">$C40*'Total CH4 prod CO2 Inj'!I38+$D40*'Total CH4 prod CO2 Inj'!Z38-'Inj sep cost'!I38-'Inj sep cost'!Z38</f>
        <v>#NAME?</v>
      </c>
      <c r="L40" s="19" t="e">
        <f ca="1">$C40*'Total CH4 prod CO2 Inj'!J38+$D40*'Total CH4 prod CO2 Inj'!AA38-'Inj sep cost'!J38-'Inj sep cost'!AA38</f>
        <v>#NAME?</v>
      </c>
      <c r="M40" s="19" t="e">
        <f ca="1">$C40*'Total CH4 prod CO2 Inj'!K38+$D40*'Total CH4 prod CO2 Inj'!AB38-'Inj sep cost'!K38-'Inj sep cost'!AB38</f>
        <v>#NAME?</v>
      </c>
      <c r="N40" s="19" t="e">
        <f ca="1">$C40*'Total CH4 prod CO2 Inj'!L38+$D40*'Total CH4 prod CO2 Inj'!AC38-'Inj sep cost'!L38-'Inj sep cost'!AC38</f>
        <v>#NAME?</v>
      </c>
      <c r="O40" s="19" t="e">
        <f ca="1">$C40*'Total CH4 prod CO2 Inj'!M38+$D40*'Total CH4 prod CO2 Inj'!AD38-'Inj sep cost'!M38-'Inj sep cost'!AD38</f>
        <v>#NAME?</v>
      </c>
      <c r="P40" s="19" t="e">
        <f ca="1">$C40*'Total CH4 prod CO2 Inj'!N38+$D40*'Total CH4 prod CO2 Inj'!AE38-'Inj sep cost'!N38-'Inj sep cost'!AE38</f>
        <v>#NAME?</v>
      </c>
      <c r="Q40" s="19" t="e">
        <f ca="1">$C40*'Total CH4 prod CO2 Inj'!O38+$D40*'Total CH4 prod CO2 Inj'!AF38-'Inj sep cost'!O38-'Inj sep cost'!AF38</f>
        <v>#NAME?</v>
      </c>
      <c r="R40" s="19" t="e">
        <f ca="1">$C40*'Total CH4 prod CO2 Inj'!P38+$D40*'Total CH4 prod CO2 Inj'!AG38-'Inj sep cost'!P38-'Inj sep cost'!AG38</f>
        <v>#NAME?</v>
      </c>
      <c r="S40" s="19" t="e">
        <f ca="1">$C40*'Total CH4 prod CO2 Inj'!Q38+$D40*'Total CH4 prod CO2 Inj'!AH38-'Inj sep cost'!Q38-'Inj sep cost'!AH38</f>
        <v>#NAME?</v>
      </c>
    </row>
    <row r="41" spans="2:19" x14ac:dyDescent="0.45">
      <c r="B41">
        <v>35</v>
      </c>
      <c r="C41" s="17" t="e">
        <f ca="1">_xll.RiskTriang($D$2,$E$2,$F$2)</f>
        <v>#NAME?</v>
      </c>
      <c r="D41" s="17" t="e">
        <f t="shared" ca="1" si="1"/>
        <v>#NAME?</v>
      </c>
      <c r="E41" s="19" t="e">
        <f ca="1">$C41*'Total CH4 prod CO2 Inj'!C39+$D41*'Total CH4 prod CO2 Inj'!T39-'Inj sep cost'!C39-'Inj sep cost'!T39</f>
        <v>#NAME?</v>
      </c>
      <c r="F41" s="19" t="e">
        <f ca="1">$C41*'Total CH4 prod CO2 Inj'!D39+$D41*'Total CH4 prod CO2 Inj'!U39-'Inj sep cost'!D39-'Inj sep cost'!U39</f>
        <v>#NAME?</v>
      </c>
      <c r="G41" s="19" t="e">
        <f ca="1">$C41*'Total CH4 prod CO2 Inj'!E39+$D41*'Total CH4 prod CO2 Inj'!V39-'Inj sep cost'!E39-'Inj sep cost'!V39</f>
        <v>#NAME?</v>
      </c>
      <c r="H41" s="19" t="e">
        <f ca="1">$C41*'Total CH4 prod CO2 Inj'!F39+$D41*'Total CH4 prod CO2 Inj'!W39-'Inj sep cost'!F39-'Inj sep cost'!W39</f>
        <v>#NAME?</v>
      </c>
      <c r="I41" s="19" t="e">
        <f ca="1">$C41*'Total CH4 prod CO2 Inj'!G39+$D41*'Total CH4 prod CO2 Inj'!X39-'Inj sep cost'!G39-'Inj sep cost'!X39</f>
        <v>#NAME?</v>
      </c>
      <c r="J41" s="19" t="e">
        <f ca="1">$C41*'Total CH4 prod CO2 Inj'!H39+$D41*'Total CH4 prod CO2 Inj'!Y39-'Inj sep cost'!H39-'Inj sep cost'!Y39</f>
        <v>#NAME?</v>
      </c>
      <c r="K41" s="19" t="e">
        <f ca="1">$C41*'Total CH4 prod CO2 Inj'!I39+$D41*'Total CH4 prod CO2 Inj'!Z39-'Inj sep cost'!I39-'Inj sep cost'!Z39</f>
        <v>#NAME?</v>
      </c>
      <c r="L41" s="19" t="e">
        <f ca="1">$C41*'Total CH4 prod CO2 Inj'!J39+$D41*'Total CH4 prod CO2 Inj'!AA39-'Inj sep cost'!J39-'Inj sep cost'!AA39</f>
        <v>#NAME?</v>
      </c>
      <c r="M41" s="19" t="e">
        <f ca="1">$C41*'Total CH4 prod CO2 Inj'!K39+$D41*'Total CH4 prod CO2 Inj'!AB39-'Inj sep cost'!K39-'Inj sep cost'!AB39</f>
        <v>#NAME?</v>
      </c>
      <c r="N41" s="19" t="e">
        <f ca="1">$C41*'Total CH4 prod CO2 Inj'!L39+$D41*'Total CH4 prod CO2 Inj'!AC39-'Inj sep cost'!L39-'Inj sep cost'!AC39</f>
        <v>#NAME?</v>
      </c>
      <c r="O41" s="19" t="e">
        <f ca="1">$C41*'Total CH4 prod CO2 Inj'!M39+$D41*'Total CH4 prod CO2 Inj'!AD39-'Inj sep cost'!M39-'Inj sep cost'!AD39</f>
        <v>#NAME?</v>
      </c>
      <c r="P41" s="19" t="e">
        <f ca="1">$C41*'Total CH4 prod CO2 Inj'!N39+$D41*'Total CH4 prod CO2 Inj'!AE39-'Inj sep cost'!N39-'Inj sep cost'!AE39</f>
        <v>#NAME?</v>
      </c>
      <c r="Q41" s="19" t="e">
        <f ca="1">$C41*'Total CH4 prod CO2 Inj'!O39+$D41*'Total CH4 prod CO2 Inj'!AF39-'Inj sep cost'!O39-'Inj sep cost'!AF39</f>
        <v>#NAME?</v>
      </c>
      <c r="R41" s="19" t="e">
        <f ca="1">$C41*'Total CH4 prod CO2 Inj'!P39+$D41*'Total CH4 prod CO2 Inj'!AG39-'Inj sep cost'!P39-'Inj sep cost'!AG39</f>
        <v>#NAME?</v>
      </c>
      <c r="S41" s="19" t="e">
        <f ca="1">$C41*'Total CH4 prod CO2 Inj'!Q39+$D41*'Total CH4 prod CO2 Inj'!AH39-'Inj sep cost'!Q39-'Inj sep cost'!AH39</f>
        <v>#NAME?</v>
      </c>
    </row>
    <row r="42" spans="2:19" x14ac:dyDescent="0.45">
      <c r="B42">
        <v>36</v>
      </c>
      <c r="C42" s="17" t="e">
        <f ca="1">_xll.RiskTriang($D$2,$E$2,$F$2)</f>
        <v>#NAME?</v>
      </c>
      <c r="D42" s="17" t="e">
        <f t="shared" ca="1" si="1"/>
        <v>#NAME?</v>
      </c>
      <c r="E42" s="19" t="e">
        <f ca="1">$C42*'Total CH4 prod CO2 Inj'!C40+$D42*'Total CH4 prod CO2 Inj'!T40-'Inj sep cost'!C40-'Inj sep cost'!T40</f>
        <v>#NAME?</v>
      </c>
      <c r="F42" s="19" t="e">
        <f ca="1">$C42*'Total CH4 prod CO2 Inj'!D40+$D42*'Total CH4 prod CO2 Inj'!U40-'Inj sep cost'!D40-'Inj sep cost'!U40</f>
        <v>#NAME?</v>
      </c>
      <c r="G42" s="19" t="e">
        <f ca="1">$C42*'Total CH4 prod CO2 Inj'!E40+$D42*'Total CH4 prod CO2 Inj'!V40-'Inj sep cost'!E40-'Inj sep cost'!V40</f>
        <v>#NAME?</v>
      </c>
      <c r="H42" s="19" t="e">
        <f ca="1">$C42*'Total CH4 prod CO2 Inj'!F40+$D42*'Total CH4 prod CO2 Inj'!W40-'Inj sep cost'!F40-'Inj sep cost'!W40</f>
        <v>#NAME?</v>
      </c>
      <c r="I42" s="19" t="e">
        <f ca="1">$C42*'Total CH4 prod CO2 Inj'!G40+$D42*'Total CH4 prod CO2 Inj'!X40-'Inj sep cost'!G40-'Inj sep cost'!X40</f>
        <v>#NAME?</v>
      </c>
      <c r="J42" s="19" t="e">
        <f ca="1">$C42*'Total CH4 prod CO2 Inj'!H40+$D42*'Total CH4 prod CO2 Inj'!Y40-'Inj sep cost'!H40-'Inj sep cost'!Y40</f>
        <v>#NAME?</v>
      </c>
      <c r="K42" s="19" t="e">
        <f ca="1">$C42*'Total CH4 prod CO2 Inj'!I40+$D42*'Total CH4 prod CO2 Inj'!Z40-'Inj sep cost'!I40-'Inj sep cost'!Z40</f>
        <v>#NAME?</v>
      </c>
      <c r="L42" s="19" t="e">
        <f ca="1">$C42*'Total CH4 prod CO2 Inj'!J40+$D42*'Total CH4 prod CO2 Inj'!AA40-'Inj sep cost'!J40-'Inj sep cost'!AA40</f>
        <v>#NAME?</v>
      </c>
      <c r="M42" s="19" t="e">
        <f ca="1">$C42*'Total CH4 prod CO2 Inj'!K40+$D42*'Total CH4 prod CO2 Inj'!AB40-'Inj sep cost'!K40-'Inj sep cost'!AB40</f>
        <v>#NAME?</v>
      </c>
      <c r="N42" s="19" t="e">
        <f ca="1">$C42*'Total CH4 prod CO2 Inj'!L40+$D42*'Total CH4 prod CO2 Inj'!AC40-'Inj sep cost'!L40-'Inj sep cost'!AC40</f>
        <v>#NAME?</v>
      </c>
      <c r="O42" s="19" t="e">
        <f ca="1">$C42*'Total CH4 prod CO2 Inj'!M40+$D42*'Total CH4 prod CO2 Inj'!AD40-'Inj sep cost'!M40-'Inj sep cost'!AD40</f>
        <v>#NAME?</v>
      </c>
      <c r="P42" s="19" t="e">
        <f ca="1">$C42*'Total CH4 prod CO2 Inj'!N40+$D42*'Total CH4 prod CO2 Inj'!AE40-'Inj sep cost'!N40-'Inj sep cost'!AE40</f>
        <v>#NAME?</v>
      </c>
      <c r="Q42" s="19" t="e">
        <f ca="1">$C42*'Total CH4 prod CO2 Inj'!O40+$D42*'Total CH4 prod CO2 Inj'!AF40-'Inj sep cost'!O40-'Inj sep cost'!AF40</f>
        <v>#NAME?</v>
      </c>
      <c r="R42" s="19" t="e">
        <f ca="1">$C42*'Total CH4 prod CO2 Inj'!P40+$D42*'Total CH4 prod CO2 Inj'!AG40-'Inj sep cost'!P40-'Inj sep cost'!AG40</f>
        <v>#NAME?</v>
      </c>
      <c r="S42" s="19" t="e">
        <f ca="1">$C42*'Total CH4 prod CO2 Inj'!Q40+$D42*'Total CH4 prod CO2 Inj'!AH40-'Inj sep cost'!Q40-'Inj sep cost'!AH40</f>
        <v>#NAME?</v>
      </c>
    </row>
    <row r="43" spans="2:19" x14ac:dyDescent="0.45">
      <c r="B43">
        <v>37</v>
      </c>
      <c r="C43" s="17" t="e">
        <f ca="1">_xll.RiskTriang($D$2,$E$2,$F$2)</f>
        <v>#NAME?</v>
      </c>
      <c r="D43" s="17" t="e">
        <f t="shared" ca="1" si="1"/>
        <v>#NAME?</v>
      </c>
      <c r="E43" s="19" t="e">
        <f ca="1">$C43*'Total CH4 prod CO2 Inj'!C41+$D43*'Total CH4 prod CO2 Inj'!T41-'Inj sep cost'!C41-'Inj sep cost'!T41</f>
        <v>#NAME?</v>
      </c>
      <c r="F43" s="19" t="e">
        <f ca="1">$C43*'Total CH4 prod CO2 Inj'!D41+$D43*'Total CH4 prod CO2 Inj'!U41-'Inj sep cost'!D41-'Inj sep cost'!U41</f>
        <v>#NAME?</v>
      </c>
      <c r="G43" s="19" t="e">
        <f ca="1">$C43*'Total CH4 prod CO2 Inj'!E41+$D43*'Total CH4 prod CO2 Inj'!V41-'Inj sep cost'!E41-'Inj sep cost'!V41</f>
        <v>#NAME?</v>
      </c>
      <c r="H43" s="19" t="e">
        <f ca="1">$C43*'Total CH4 prod CO2 Inj'!F41+$D43*'Total CH4 prod CO2 Inj'!W41-'Inj sep cost'!F41-'Inj sep cost'!W41</f>
        <v>#NAME?</v>
      </c>
      <c r="I43" s="19" t="e">
        <f ca="1">$C43*'Total CH4 prod CO2 Inj'!G41+$D43*'Total CH4 prod CO2 Inj'!X41-'Inj sep cost'!G41-'Inj sep cost'!X41</f>
        <v>#NAME?</v>
      </c>
      <c r="J43" s="19" t="e">
        <f ca="1">$C43*'Total CH4 prod CO2 Inj'!H41+$D43*'Total CH4 prod CO2 Inj'!Y41-'Inj sep cost'!H41-'Inj sep cost'!Y41</f>
        <v>#NAME?</v>
      </c>
      <c r="K43" s="19" t="e">
        <f ca="1">$C43*'Total CH4 prod CO2 Inj'!I41+$D43*'Total CH4 prod CO2 Inj'!Z41-'Inj sep cost'!I41-'Inj sep cost'!Z41</f>
        <v>#NAME?</v>
      </c>
      <c r="L43" s="19" t="e">
        <f ca="1">$C43*'Total CH4 prod CO2 Inj'!J41+$D43*'Total CH4 prod CO2 Inj'!AA41-'Inj sep cost'!J41-'Inj sep cost'!AA41</f>
        <v>#NAME?</v>
      </c>
      <c r="M43" s="19" t="e">
        <f ca="1">$C43*'Total CH4 prod CO2 Inj'!K41+$D43*'Total CH4 prod CO2 Inj'!AB41-'Inj sep cost'!K41-'Inj sep cost'!AB41</f>
        <v>#NAME?</v>
      </c>
      <c r="N43" s="19" t="e">
        <f ca="1">$C43*'Total CH4 prod CO2 Inj'!L41+$D43*'Total CH4 prod CO2 Inj'!AC41-'Inj sep cost'!L41-'Inj sep cost'!AC41</f>
        <v>#NAME?</v>
      </c>
      <c r="O43" s="19" t="e">
        <f ca="1">$C43*'Total CH4 prod CO2 Inj'!M41+$D43*'Total CH4 prod CO2 Inj'!AD41-'Inj sep cost'!M41-'Inj sep cost'!AD41</f>
        <v>#NAME?</v>
      </c>
      <c r="P43" s="19" t="e">
        <f ca="1">$C43*'Total CH4 prod CO2 Inj'!N41+$D43*'Total CH4 prod CO2 Inj'!AE41-'Inj sep cost'!N41-'Inj sep cost'!AE41</f>
        <v>#NAME?</v>
      </c>
      <c r="Q43" s="19" t="e">
        <f ca="1">$C43*'Total CH4 prod CO2 Inj'!O41+$D43*'Total CH4 prod CO2 Inj'!AF41-'Inj sep cost'!O41-'Inj sep cost'!AF41</f>
        <v>#NAME?</v>
      </c>
      <c r="R43" s="19" t="e">
        <f ca="1">$C43*'Total CH4 prod CO2 Inj'!P41+$D43*'Total CH4 prod CO2 Inj'!AG41-'Inj sep cost'!P41-'Inj sep cost'!AG41</f>
        <v>#NAME?</v>
      </c>
      <c r="S43" s="19" t="e">
        <f ca="1">$C43*'Total CH4 prod CO2 Inj'!Q41+$D43*'Total CH4 prod CO2 Inj'!AH41-'Inj sep cost'!Q41-'Inj sep cost'!AH41</f>
        <v>#NAME?</v>
      </c>
    </row>
    <row r="44" spans="2:19" x14ac:dyDescent="0.45">
      <c r="B44">
        <v>38</v>
      </c>
      <c r="C44" s="17" t="e">
        <f ca="1">_xll.RiskTriang($D$2,$E$2,$F$2)</f>
        <v>#NAME?</v>
      </c>
      <c r="D44" s="17" t="e">
        <f t="shared" ca="1" si="1"/>
        <v>#NAME?</v>
      </c>
      <c r="E44" s="19" t="e">
        <f ca="1">$C44*'Total CH4 prod CO2 Inj'!C42+$D44*'Total CH4 prod CO2 Inj'!T42-'Inj sep cost'!C42-'Inj sep cost'!T42</f>
        <v>#NAME?</v>
      </c>
      <c r="F44" s="19" t="e">
        <f ca="1">$C44*'Total CH4 prod CO2 Inj'!D42+$D44*'Total CH4 prod CO2 Inj'!U42-'Inj sep cost'!D42-'Inj sep cost'!U42</f>
        <v>#NAME?</v>
      </c>
      <c r="G44" s="19" t="e">
        <f ca="1">$C44*'Total CH4 prod CO2 Inj'!E42+$D44*'Total CH4 prod CO2 Inj'!V42-'Inj sep cost'!E42-'Inj sep cost'!V42</f>
        <v>#NAME?</v>
      </c>
      <c r="H44" s="19" t="e">
        <f ca="1">$C44*'Total CH4 prod CO2 Inj'!F42+$D44*'Total CH4 prod CO2 Inj'!W42-'Inj sep cost'!F42-'Inj sep cost'!W42</f>
        <v>#NAME?</v>
      </c>
      <c r="I44" s="19" t="e">
        <f ca="1">$C44*'Total CH4 prod CO2 Inj'!G42+$D44*'Total CH4 prod CO2 Inj'!X42-'Inj sep cost'!G42-'Inj sep cost'!X42</f>
        <v>#NAME?</v>
      </c>
      <c r="J44" s="19" t="e">
        <f ca="1">$C44*'Total CH4 prod CO2 Inj'!H42+$D44*'Total CH4 prod CO2 Inj'!Y42-'Inj sep cost'!H42-'Inj sep cost'!Y42</f>
        <v>#NAME?</v>
      </c>
      <c r="K44" s="19" t="e">
        <f ca="1">$C44*'Total CH4 prod CO2 Inj'!I42+$D44*'Total CH4 prod CO2 Inj'!Z42-'Inj sep cost'!I42-'Inj sep cost'!Z42</f>
        <v>#NAME?</v>
      </c>
      <c r="L44" s="19" t="e">
        <f ca="1">$C44*'Total CH4 prod CO2 Inj'!J42+$D44*'Total CH4 prod CO2 Inj'!AA42-'Inj sep cost'!J42-'Inj sep cost'!AA42</f>
        <v>#NAME?</v>
      </c>
      <c r="M44" s="19" t="e">
        <f ca="1">$C44*'Total CH4 prod CO2 Inj'!K42+$D44*'Total CH4 prod CO2 Inj'!AB42-'Inj sep cost'!K42-'Inj sep cost'!AB42</f>
        <v>#NAME?</v>
      </c>
      <c r="N44" s="19" t="e">
        <f ca="1">$C44*'Total CH4 prod CO2 Inj'!L42+$D44*'Total CH4 prod CO2 Inj'!AC42-'Inj sep cost'!L42-'Inj sep cost'!AC42</f>
        <v>#NAME?</v>
      </c>
      <c r="O44" s="19" t="e">
        <f ca="1">$C44*'Total CH4 prod CO2 Inj'!M42+$D44*'Total CH4 prod CO2 Inj'!AD42-'Inj sep cost'!M42-'Inj sep cost'!AD42</f>
        <v>#NAME?</v>
      </c>
      <c r="P44" s="19" t="e">
        <f ca="1">$C44*'Total CH4 prod CO2 Inj'!N42+$D44*'Total CH4 prod CO2 Inj'!AE42-'Inj sep cost'!N42-'Inj sep cost'!AE42</f>
        <v>#NAME?</v>
      </c>
      <c r="Q44" s="19" t="e">
        <f ca="1">$C44*'Total CH4 prod CO2 Inj'!O42+$D44*'Total CH4 prod CO2 Inj'!AF42-'Inj sep cost'!O42-'Inj sep cost'!AF42</f>
        <v>#NAME?</v>
      </c>
      <c r="R44" s="19" t="e">
        <f ca="1">$C44*'Total CH4 prod CO2 Inj'!P42+$D44*'Total CH4 prod CO2 Inj'!AG42-'Inj sep cost'!P42-'Inj sep cost'!AG42</f>
        <v>#NAME?</v>
      </c>
      <c r="S44" s="19" t="e">
        <f ca="1">$C44*'Total CH4 prod CO2 Inj'!Q42+$D44*'Total CH4 prod CO2 Inj'!AH42-'Inj sep cost'!Q42-'Inj sep cost'!AH42</f>
        <v>#NAME?</v>
      </c>
    </row>
    <row r="45" spans="2:19" x14ac:dyDescent="0.45">
      <c r="B45">
        <v>39</v>
      </c>
      <c r="C45" s="17" t="e">
        <f ca="1">_xll.RiskTriang($D$2,$E$2,$F$2)</f>
        <v>#NAME?</v>
      </c>
      <c r="D45" s="17" t="e">
        <f t="shared" ca="1" si="1"/>
        <v>#NAME?</v>
      </c>
      <c r="E45" s="19" t="e">
        <f ca="1">$C45*'Total CH4 prod CO2 Inj'!C43+$D45*'Total CH4 prod CO2 Inj'!T43-'Inj sep cost'!C43-'Inj sep cost'!T43</f>
        <v>#NAME?</v>
      </c>
      <c r="F45" s="19" t="e">
        <f ca="1">$C45*'Total CH4 prod CO2 Inj'!D43+$D45*'Total CH4 prod CO2 Inj'!U43-'Inj sep cost'!D43-'Inj sep cost'!U43</f>
        <v>#NAME?</v>
      </c>
      <c r="G45" s="19" t="e">
        <f ca="1">$C45*'Total CH4 prod CO2 Inj'!E43+$D45*'Total CH4 prod CO2 Inj'!V43-'Inj sep cost'!E43-'Inj sep cost'!V43</f>
        <v>#NAME?</v>
      </c>
      <c r="H45" s="19" t="e">
        <f ca="1">$C45*'Total CH4 prod CO2 Inj'!F43+$D45*'Total CH4 prod CO2 Inj'!W43-'Inj sep cost'!F43-'Inj sep cost'!W43</f>
        <v>#NAME?</v>
      </c>
      <c r="I45" s="19" t="e">
        <f ca="1">$C45*'Total CH4 prod CO2 Inj'!G43+$D45*'Total CH4 prod CO2 Inj'!X43-'Inj sep cost'!G43-'Inj sep cost'!X43</f>
        <v>#NAME?</v>
      </c>
      <c r="J45" s="19" t="e">
        <f ca="1">$C45*'Total CH4 prod CO2 Inj'!H43+$D45*'Total CH4 prod CO2 Inj'!Y43-'Inj sep cost'!H43-'Inj sep cost'!Y43</f>
        <v>#NAME?</v>
      </c>
      <c r="K45" s="19" t="e">
        <f ca="1">$C45*'Total CH4 prod CO2 Inj'!I43+$D45*'Total CH4 prod CO2 Inj'!Z43-'Inj sep cost'!I43-'Inj sep cost'!Z43</f>
        <v>#NAME?</v>
      </c>
      <c r="L45" s="19" t="e">
        <f ca="1">$C45*'Total CH4 prod CO2 Inj'!J43+$D45*'Total CH4 prod CO2 Inj'!AA43-'Inj sep cost'!J43-'Inj sep cost'!AA43</f>
        <v>#NAME?</v>
      </c>
      <c r="M45" s="19" t="e">
        <f ca="1">$C45*'Total CH4 prod CO2 Inj'!K43+$D45*'Total CH4 prod CO2 Inj'!AB43-'Inj sep cost'!K43-'Inj sep cost'!AB43</f>
        <v>#NAME?</v>
      </c>
      <c r="N45" s="19" t="e">
        <f ca="1">$C45*'Total CH4 prod CO2 Inj'!L43+$D45*'Total CH4 prod CO2 Inj'!AC43-'Inj sep cost'!L43-'Inj sep cost'!AC43</f>
        <v>#NAME?</v>
      </c>
      <c r="O45" s="19" t="e">
        <f ca="1">$C45*'Total CH4 prod CO2 Inj'!M43+$D45*'Total CH4 prod CO2 Inj'!AD43-'Inj sep cost'!M43-'Inj sep cost'!AD43</f>
        <v>#NAME?</v>
      </c>
      <c r="P45" s="19" t="e">
        <f ca="1">$C45*'Total CH4 prod CO2 Inj'!N43+$D45*'Total CH4 prod CO2 Inj'!AE43-'Inj sep cost'!N43-'Inj sep cost'!AE43</f>
        <v>#NAME?</v>
      </c>
      <c r="Q45" s="19" t="e">
        <f ca="1">$C45*'Total CH4 prod CO2 Inj'!O43+$D45*'Total CH4 prod CO2 Inj'!AF43-'Inj sep cost'!O43-'Inj sep cost'!AF43</f>
        <v>#NAME?</v>
      </c>
      <c r="R45" s="19" t="e">
        <f ca="1">$C45*'Total CH4 prod CO2 Inj'!P43+$D45*'Total CH4 prod CO2 Inj'!AG43-'Inj sep cost'!P43-'Inj sep cost'!AG43</f>
        <v>#NAME?</v>
      </c>
      <c r="S45" s="19" t="e">
        <f ca="1">$C45*'Total CH4 prod CO2 Inj'!Q43+$D45*'Total CH4 prod CO2 Inj'!AH43-'Inj sep cost'!Q43-'Inj sep cost'!AH43</f>
        <v>#NAME?</v>
      </c>
    </row>
    <row r="46" spans="2:19" x14ac:dyDescent="0.45">
      <c r="B46">
        <v>40</v>
      </c>
      <c r="C46" s="17" t="e">
        <f ca="1">_xll.RiskTriang($D$2,$E$2,$F$2)</f>
        <v>#NAME?</v>
      </c>
      <c r="D46" s="17" t="e">
        <f t="shared" ca="1" si="1"/>
        <v>#NAME?</v>
      </c>
      <c r="E46" s="19" t="e">
        <f ca="1">$C46*'Total CH4 prod CO2 Inj'!C44+$D46*'Total CH4 prod CO2 Inj'!T44-'Inj sep cost'!C44-'Inj sep cost'!T44</f>
        <v>#NAME?</v>
      </c>
      <c r="F46" s="19" t="e">
        <f ca="1">$C46*'Total CH4 prod CO2 Inj'!D44+$D46*'Total CH4 prod CO2 Inj'!U44-'Inj sep cost'!D44-'Inj sep cost'!U44</f>
        <v>#NAME?</v>
      </c>
      <c r="G46" s="19" t="e">
        <f ca="1">$C46*'Total CH4 prod CO2 Inj'!E44+$D46*'Total CH4 prod CO2 Inj'!V44-'Inj sep cost'!E44-'Inj sep cost'!V44</f>
        <v>#NAME?</v>
      </c>
      <c r="H46" s="19" t="e">
        <f ca="1">$C46*'Total CH4 prod CO2 Inj'!F44+$D46*'Total CH4 prod CO2 Inj'!W44-'Inj sep cost'!F44-'Inj sep cost'!W44</f>
        <v>#NAME?</v>
      </c>
      <c r="I46" s="19" t="e">
        <f ca="1">$C46*'Total CH4 prod CO2 Inj'!G44+$D46*'Total CH4 prod CO2 Inj'!X44-'Inj sep cost'!G44-'Inj sep cost'!X44</f>
        <v>#NAME?</v>
      </c>
      <c r="J46" s="19" t="e">
        <f ca="1">$C46*'Total CH4 prod CO2 Inj'!H44+$D46*'Total CH4 prod CO2 Inj'!Y44-'Inj sep cost'!H44-'Inj sep cost'!Y44</f>
        <v>#NAME?</v>
      </c>
      <c r="K46" s="19" t="e">
        <f ca="1">$C46*'Total CH4 prod CO2 Inj'!I44+$D46*'Total CH4 prod CO2 Inj'!Z44-'Inj sep cost'!I44-'Inj sep cost'!Z44</f>
        <v>#NAME?</v>
      </c>
      <c r="L46" s="19" t="e">
        <f ca="1">$C46*'Total CH4 prod CO2 Inj'!J44+$D46*'Total CH4 prod CO2 Inj'!AA44-'Inj sep cost'!J44-'Inj sep cost'!AA44</f>
        <v>#NAME?</v>
      </c>
      <c r="M46" s="19" t="e">
        <f ca="1">$C46*'Total CH4 prod CO2 Inj'!K44+$D46*'Total CH4 prod CO2 Inj'!AB44-'Inj sep cost'!K44-'Inj sep cost'!AB44</f>
        <v>#NAME?</v>
      </c>
      <c r="N46" s="19" t="e">
        <f ca="1">$C46*'Total CH4 prod CO2 Inj'!L44+$D46*'Total CH4 prod CO2 Inj'!AC44-'Inj sep cost'!L44-'Inj sep cost'!AC44</f>
        <v>#NAME?</v>
      </c>
      <c r="O46" s="19" t="e">
        <f ca="1">$C46*'Total CH4 prod CO2 Inj'!M44+$D46*'Total CH4 prod CO2 Inj'!AD44-'Inj sep cost'!M44-'Inj sep cost'!AD44</f>
        <v>#NAME?</v>
      </c>
      <c r="P46" s="19" t="e">
        <f ca="1">$C46*'Total CH4 prod CO2 Inj'!N44+$D46*'Total CH4 prod CO2 Inj'!AE44-'Inj sep cost'!N44-'Inj sep cost'!AE44</f>
        <v>#NAME?</v>
      </c>
      <c r="Q46" s="19" t="e">
        <f ca="1">$C46*'Total CH4 prod CO2 Inj'!O44+$D46*'Total CH4 prod CO2 Inj'!AF44-'Inj sep cost'!O44-'Inj sep cost'!AF44</f>
        <v>#NAME?</v>
      </c>
      <c r="R46" s="19" t="e">
        <f ca="1">$C46*'Total CH4 prod CO2 Inj'!P44+$D46*'Total CH4 prod CO2 Inj'!AG44-'Inj sep cost'!P44-'Inj sep cost'!AG44</f>
        <v>#NAME?</v>
      </c>
      <c r="S46" s="19" t="e">
        <f ca="1">$C46*'Total CH4 prod CO2 Inj'!Q44+$D46*'Total CH4 prod CO2 Inj'!AH44-'Inj sep cost'!Q44-'Inj sep cost'!AH44</f>
        <v>#NAME?</v>
      </c>
    </row>
    <row r="47" spans="2:19" x14ac:dyDescent="0.45">
      <c r="B47">
        <v>41</v>
      </c>
      <c r="C47" s="17" t="e">
        <f ca="1">_xll.RiskTriang($D$2,$E$2,$F$2)</f>
        <v>#NAME?</v>
      </c>
      <c r="D47" s="17" t="e">
        <f t="shared" ca="1" si="1"/>
        <v>#NAME?</v>
      </c>
      <c r="E47" s="19" t="e">
        <f ca="1">$C47*'Total CH4 prod CO2 Inj'!C45+$D47*'Total CH4 prod CO2 Inj'!T45-'Inj sep cost'!C45-'Inj sep cost'!T45</f>
        <v>#NAME?</v>
      </c>
      <c r="F47" s="19" t="e">
        <f ca="1">$C47*'Total CH4 prod CO2 Inj'!D45+$D47*'Total CH4 prod CO2 Inj'!U45-'Inj sep cost'!D45-'Inj sep cost'!U45</f>
        <v>#NAME?</v>
      </c>
      <c r="G47" s="19" t="e">
        <f ca="1">$C47*'Total CH4 prod CO2 Inj'!E45+$D47*'Total CH4 prod CO2 Inj'!V45-'Inj sep cost'!E45-'Inj sep cost'!V45</f>
        <v>#NAME?</v>
      </c>
      <c r="H47" s="19" t="e">
        <f ca="1">$C47*'Total CH4 prod CO2 Inj'!F45+$D47*'Total CH4 prod CO2 Inj'!W45-'Inj sep cost'!F45-'Inj sep cost'!W45</f>
        <v>#NAME?</v>
      </c>
      <c r="I47" s="19" t="e">
        <f ca="1">$C47*'Total CH4 prod CO2 Inj'!G45+$D47*'Total CH4 prod CO2 Inj'!X45-'Inj sep cost'!G45-'Inj sep cost'!X45</f>
        <v>#NAME?</v>
      </c>
      <c r="J47" s="19" t="e">
        <f ca="1">$C47*'Total CH4 prod CO2 Inj'!H45+$D47*'Total CH4 prod CO2 Inj'!Y45-'Inj sep cost'!H45-'Inj sep cost'!Y45</f>
        <v>#NAME?</v>
      </c>
      <c r="K47" s="19" t="e">
        <f ca="1">$C47*'Total CH4 prod CO2 Inj'!I45+$D47*'Total CH4 prod CO2 Inj'!Z45-'Inj sep cost'!I45-'Inj sep cost'!Z45</f>
        <v>#NAME?</v>
      </c>
      <c r="L47" s="19" t="e">
        <f ca="1">$C47*'Total CH4 prod CO2 Inj'!J45+$D47*'Total CH4 prod CO2 Inj'!AA45-'Inj sep cost'!J45-'Inj sep cost'!AA45</f>
        <v>#NAME?</v>
      </c>
      <c r="M47" s="19" t="e">
        <f ca="1">$C47*'Total CH4 prod CO2 Inj'!K45+$D47*'Total CH4 prod CO2 Inj'!AB45-'Inj sep cost'!K45-'Inj sep cost'!AB45</f>
        <v>#NAME?</v>
      </c>
      <c r="N47" s="19" t="e">
        <f ca="1">$C47*'Total CH4 prod CO2 Inj'!L45+$D47*'Total CH4 prod CO2 Inj'!AC45-'Inj sep cost'!L45-'Inj sep cost'!AC45</f>
        <v>#NAME?</v>
      </c>
      <c r="O47" s="19" t="e">
        <f ca="1">$C47*'Total CH4 prod CO2 Inj'!M45+$D47*'Total CH4 prod CO2 Inj'!AD45-'Inj sep cost'!M45-'Inj sep cost'!AD45</f>
        <v>#NAME?</v>
      </c>
      <c r="P47" s="19" t="e">
        <f ca="1">$C47*'Total CH4 prod CO2 Inj'!N45+$D47*'Total CH4 prod CO2 Inj'!AE45-'Inj sep cost'!N45-'Inj sep cost'!AE45</f>
        <v>#NAME?</v>
      </c>
      <c r="Q47" s="19" t="e">
        <f ca="1">$C47*'Total CH4 prod CO2 Inj'!O45+$D47*'Total CH4 prod CO2 Inj'!AF45-'Inj sep cost'!O45-'Inj sep cost'!AF45</f>
        <v>#NAME?</v>
      </c>
      <c r="R47" s="19" t="e">
        <f ca="1">$C47*'Total CH4 prod CO2 Inj'!P45+$D47*'Total CH4 prod CO2 Inj'!AG45-'Inj sep cost'!P45-'Inj sep cost'!AG45</f>
        <v>#NAME?</v>
      </c>
      <c r="S47" s="19" t="e">
        <f ca="1">$C47*'Total CH4 prod CO2 Inj'!Q45+$D47*'Total CH4 prod CO2 Inj'!AH45-'Inj sep cost'!Q45-'Inj sep cost'!AH45</f>
        <v>#NAME?</v>
      </c>
    </row>
    <row r="48" spans="2:19" x14ac:dyDescent="0.45">
      <c r="B48">
        <v>42</v>
      </c>
      <c r="C48" s="17" t="e">
        <f ca="1">_xll.RiskTriang($D$2,$E$2,$F$2)</f>
        <v>#NAME?</v>
      </c>
      <c r="D48" s="17" t="e">
        <f t="shared" ca="1" si="1"/>
        <v>#NAME?</v>
      </c>
      <c r="E48" s="19" t="e">
        <f ca="1">$C48*'Total CH4 prod CO2 Inj'!C46+$D48*'Total CH4 prod CO2 Inj'!T46-'Inj sep cost'!C46-'Inj sep cost'!T46</f>
        <v>#NAME?</v>
      </c>
      <c r="F48" s="19" t="e">
        <f ca="1">$C48*'Total CH4 prod CO2 Inj'!D46+$D48*'Total CH4 prod CO2 Inj'!U46-'Inj sep cost'!D46-'Inj sep cost'!U46</f>
        <v>#NAME?</v>
      </c>
      <c r="G48" s="19" t="e">
        <f ca="1">$C48*'Total CH4 prod CO2 Inj'!E46+$D48*'Total CH4 prod CO2 Inj'!V46-'Inj sep cost'!E46-'Inj sep cost'!V46</f>
        <v>#NAME?</v>
      </c>
      <c r="H48" s="19" t="e">
        <f ca="1">$C48*'Total CH4 prod CO2 Inj'!F46+$D48*'Total CH4 prod CO2 Inj'!W46-'Inj sep cost'!F46-'Inj sep cost'!W46</f>
        <v>#NAME?</v>
      </c>
      <c r="I48" s="19" t="e">
        <f ca="1">$C48*'Total CH4 prod CO2 Inj'!G46+$D48*'Total CH4 prod CO2 Inj'!X46-'Inj sep cost'!G46-'Inj sep cost'!X46</f>
        <v>#NAME?</v>
      </c>
      <c r="J48" s="19" t="e">
        <f ca="1">$C48*'Total CH4 prod CO2 Inj'!H46+$D48*'Total CH4 prod CO2 Inj'!Y46-'Inj sep cost'!H46-'Inj sep cost'!Y46</f>
        <v>#NAME?</v>
      </c>
      <c r="K48" s="19" t="e">
        <f ca="1">$C48*'Total CH4 prod CO2 Inj'!I46+$D48*'Total CH4 prod CO2 Inj'!Z46-'Inj sep cost'!I46-'Inj sep cost'!Z46</f>
        <v>#NAME?</v>
      </c>
      <c r="L48" s="19" t="e">
        <f ca="1">$C48*'Total CH4 prod CO2 Inj'!J46+$D48*'Total CH4 prod CO2 Inj'!AA46-'Inj sep cost'!J46-'Inj sep cost'!AA46</f>
        <v>#NAME?</v>
      </c>
      <c r="M48" s="19" t="e">
        <f ca="1">$C48*'Total CH4 prod CO2 Inj'!K46+$D48*'Total CH4 prod CO2 Inj'!AB46-'Inj sep cost'!K46-'Inj sep cost'!AB46</f>
        <v>#NAME?</v>
      </c>
      <c r="N48" s="19" t="e">
        <f ca="1">$C48*'Total CH4 prod CO2 Inj'!L46+$D48*'Total CH4 prod CO2 Inj'!AC46-'Inj sep cost'!L46-'Inj sep cost'!AC46</f>
        <v>#NAME?</v>
      </c>
      <c r="O48" s="19" t="e">
        <f ca="1">$C48*'Total CH4 prod CO2 Inj'!M46+$D48*'Total CH4 prod CO2 Inj'!AD46-'Inj sep cost'!M46-'Inj sep cost'!AD46</f>
        <v>#NAME?</v>
      </c>
      <c r="P48" s="19" t="e">
        <f ca="1">$C48*'Total CH4 prod CO2 Inj'!N46+$D48*'Total CH4 prod CO2 Inj'!AE46-'Inj sep cost'!N46-'Inj sep cost'!AE46</f>
        <v>#NAME?</v>
      </c>
      <c r="Q48" s="19" t="e">
        <f ca="1">$C48*'Total CH4 prod CO2 Inj'!O46+$D48*'Total CH4 prod CO2 Inj'!AF46-'Inj sep cost'!O46-'Inj sep cost'!AF46</f>
        <v>#NAME?</v>
      </c>
      <c r="R48" s="19" t="e">
        <f ca="1">$C48*'Total CH4 prod CO2 Inj'!P46+$D48*'Total CH4 prod CO2 Inj'!AG46-'Inj sep cost'!P46-'Inj sep cost'!AG46</f>
        <v>#NAME?</v>
      </c>
      <c r="S48" s="19" t="e">
        <f ca="1">$C48*'Total CH4 prod CO2 Inj'!Q46+$D48*'Total CH4 prod CO2 Inj'!AH46-'Inj sep cost'!Q46-'Inj sep cost'!AH46</f>
        <v>#NAME?</v>
      </c>
    </row>
    <row r="49" spans="2:19" x14ac:dyDescent="0.45">
      <c r="B49">
        <v>43</v>
      </c>
      <c r="C49" s="17" t="e">
        <f ca="1">_xll.RiskTriang($D$2,$E$2,$F$2)</f>
        <v>#NAME?</v>
      </c>
      <c r="D49" s="17" t="e">
        <f t="shared" ca="1" si="1"/>
        <v>#NAME?</v>
      </c>
      <c r="E49" s="19" t="e">
        <f ca="1">$C49*'Total CH4 prod CO2 Inj'!C47+$D49*'Total CH4 prod CO2 Inj'!T47-'Inj sep cost'!C47-'Inj sep cost'!T47</f>
        <v>#NAME?</v>
      </c>
      <c r="F49" s="19" t="e">
        <f ca="1">$C49*'Total CH4 prod CO2 Inj'!D47+$D49*'Total CH4 prod CO2 Inj'!U47-'Inj sep cost'!D47-'Inj sep cost'!U47</f>
        <v>#NAME?</v>
      </c>
      <c r="G49" s="19" t="e">
        <f ca="1">$C49*'Total CH4 prod CO2 Inj'!E47+$D49*'Total CH4 prod CO2 Inj'!V47-'Inj sep cost'!E47-'Inj sep cost'!V47</f>
        <v>#NAME?</v>
      </c>
      <c r="H49" s="19" t="e">
        <f ca="1">$C49*'Total CH4 prod CO2 Inj'!F47+$D49*'Total CH4 prod CO2 Inj'!W47-'Inj sep cost'!F47-'Inj sep cost'!W47</f>
        <v>#NAME?</v>
      </c>
      <c r="I49" s="19" t="e">
        <f ca="1">$C49*'Total CH4 prod CO2 Inj'!G47+$D49*'Total CH4 prod CO2 Inj'!X47-'Inj sep cost'!G47-'Inj sep cost'!X47</f>
        <v>#NAME?</v>
      </c>
      <c r="J49" s="19" t="e">
        <f ca="1">$C49*'Total CH4 prod CO2 Inj'!H47+$D49*'Total CH4 prod CO2 Inj'!Y47-'Inj sep cost'!H47-'Inj sep cost'!Y47</f>
        <v>#NAME?</v>
      </c>
      <c r="K49" s="19" t="e">
        <f ca="1">$C49*'Total CH4 prod CO2 Inj'!I47+$D49*'Total CH4 prod CO2 Inj'!Z47-'Inj sep cost'!I47-'Inj sep cost'!Z47</f>
        <v>#NAME?</v>
      </c>
      <c r="L49" s="19" t="e">
        <f ca="1">$C49*'Total CH4 prod CO2 Inj'!J47+$D49*'Total CH4 prod CO2 Inj'!AA47-'Inj sep cost'!J47-'Inj sep cost'!AA47</f>
        <v>#NAME?</v>
      </c>
      <c r="M49" s="19" t="e">
        <f ca="1">$C49*'Total CH4 prod CO2 Inj'!K47+$D49*'Total CH4 prod CO2 Inj'!AB47-'Inj sep cost'!K47-'Inj sep cost'!AB47</f>
        <v>#NAME?</v>
      </c>
      <c r="N49" s="19" t="e">
        <f ca="1">$C49*'Total CH4 prod CO2 Inj'!L47+$D49*'Total CH4 prod CO2 Inj'!AC47-'Inj sep cost'!L47-'Inj sep cost'!AC47</f>
        <v>#NAME?</v>
      </c>
      <c r="O49" s="19" t="e">
        <f ca="1">$C49*'Total CH4 prod CO2 Inj'!M47+$D49*'Total CH4 prod CO2 Inj'!AD47-'Inj sep cost'!M47-'Inj sep cost'!AD47</f>
        <v>#NAME?</v>
      </c>
      <c r="P49" s="19" t="e">
        <f ca="1">$C49*'Total CH4 prod CO2 Inj'!N47+$D49*'Total CH4 prod CO2 Inj'!AE47-'Inj sep cost'!N47-'Inj sep cost'!AE47</f>
        <v>#NAME?</v>
      </c>
      <c r="Q49" s="19" t="e">
        <f ca="1">$C49*'Total CH4 prod CO2 Inj'!O47+$D49*'Total CH4 prod CO2 Inj'!AF47-'Inj sep cost'!O47-'Inj sep cost'!AF47</f>
        <v>#NAME?</v>
      </c>
      <c r="R49" s="19" t="e">
        <f ca="1">$C49*'Total CH4 prod CO2 Inj'!P47+$D49*'Total CH4 prod CO2 Inj'!AG47-'Inj sep cost'!P47-'Inj sep cost'!AG47</f>
        <v>#NAME?</v>
      </c>
      <c r="S49" s="19" t="e">
        <f ca="1">$C49*'Total CH4 prod CO2 Inj'!Q47+$D49*'Total CH4 prod CO2 Inj'!AH47-'Inj sep cost'!Q47-'Inj sep cost'!AH47</f>
        <v>#NAME?</v>
      </c>
    </row>
    <row r="50" spans="2:19" x14ac:dyDescent="0.45">
      <c r="B50">
        <v>44</v>
      </c>
      <c r="C50" s="17" t="e">
        <f ca="1">_xll.RiskTriang($D$2,$E$2,$F$2)</f>
        <v>#NAME?</v>
      </c>
      <c r="D50" s="17" t="e">
        <f t="shared" ca="1" si="1"/>
        <v>#NAME?</v>
      </c>
      <c r="E50" s="19" t="e">
        <f ca="1">$C50*'Total CH4 prod CO2 Inj'!C48+$D50*'Total CH4 prod CO2 Inj'!T48-'Inj sep cost'!C48-'Inj sep cost'!T48</f>
        <v>#NAME?</v>
      </c>
      <c r="F50" s="19" t="e">
        <f ca="1">$C50*'Total CH4 prod CO2 Inj'!D48+$D50*'Total CH4 prod CO2 Inj'!U48-'Inj sep cost'!D48-'Inj sep cost'!U48</f>
        <v>#NAME?</v>
      </c>
      <c r="G50" s="19" t="e">
        <f ca="1">$C50*'Total CH4 prod CO2 Inj'!E48+$D50*'Total CH4 prod CO2 Inj'!V48-'Inj sep cost'!E48-'Inj sep cost'!V48</f>
        <v>#NAME?</v>
      </c>
      <c r="H50" s="19" t="e">
        <f ca="1">$C50*'Total CH4 prod CO2 Inj'!F48+$D50*'Total CH4 prod CO2 Inj'!W48-'Inj sep cost'!F48-'Inj sep cost'!W48</f>
        <v>#NAME?</v>
      </c>
      <c r="I50" s="19" t="e">
        <f ca="1">$C50*'Total CH4 prod CO2 Inj'!G48+$D50*'Total CH4 prod CO2 Inj'!X48-'Inj sep cost'!G48-'Inj sep cost'!X48</f>
        <v>#NAME?</v>
      </c>
      <c r="J50" s="19" t="e">
        <f ca="1">$C50*'Total CH4 prod CO2 Inj'!H48+$D50*'Total CH4 prod CO2 Inj'!Y48-'Inj sep cost'!H48-'Inj sep cost'!Y48</f>
        <v>#NAME?</v>
      </c>
      <c r="K50" s="19" t="e">
        <f ca="1">$C50*'Total CH4 prod CO2 Inj'!I48+$D50*'Total CH4 prod CO2 Inj'!Z48-'Inj sep cost'!I48-'Inj sep cost'!Z48</f>
        <v>#NAME?</v>
      </c>
      <c r="L50" s="19" t="e">
        <f ca="1">$C50*'Total CH4 prod CO2 Inj'!J48+$D50*'Total CH4 prod CO2 Inj'!AA48-'Inj sep cost'!J48-'Inj sep cost'!AA48</f>
        <v>#NAME?</v>
      </c>
      <c r="M50" s="19" t="e">
        <f ca="1">$C50*'Total CH4 prod CO2 Inj'!K48+$D50*'Total CH4 prod CO2 Inj'!AB48-'Inj sep cost'!K48-'Inj sep cost'!AB48</f>
        <v>#NAME?</v>
      </c>
      <c r="N50" s="19" t="e">
        <f ca="1">$C50*'Total CH4 prod CO2 Inj'!L48+$D50*'Total CH4 prod CO2 Inj'!AC48-'Inj sep cost'!L48-'Inj sep cost'!AC48</f>
        <v>#NAME?</v>
      </c>
      <c r="O50" s="19" t="e">
        <f ca="1">$C50*'Total CH4 prod CO2 Inj'!M48+$D50*'Total CH4 prod CO2 Inj'!AD48-'Inj sep cost'!M48-'Inj sep cost'!AD48</f>
        <v>#NAME?</v>
      </c>
      <c r="P50" s="19" t="e">
        <f ca="1">$C50*'Total CH4 prod CO2 Inj'!N48+$D50*'Total CH4 prod CO2 Inj'!AE48-'Inj sep cost'!N48-'Inj sep cost'!AE48</f>
        <v>#NAME?</v>
      </c>
      <c r="Q50" s="19" t="e">
        <f ca="1">$C50*'Total CH4 prod CO2 Inj'!O48+$D50*'Total CH4 prod CO2 Inj'!AF48-'Inj sep cost'!O48-'Inj sep cost'!AF48</f>
        <v>#NAME?</v>
      </c>
      <c r="R50" s="19" t="e">
        <f ca="1">$C50*'Total CH4 prod CO2 Inj'!P48+$D50*'Total CH4 prod CO2 Inj'!AG48-'Inj sep cost'!P48-'Inj sep cost'!AG48</f>
        <v>#NAME?</v>
      </c>
      <c r="S50" s="19" t="e">
        <f ca="1">$C50*'Total CH4 prod CO2 Inj'!Q48+$D50*'Total CH4 prod CO2 Inj'!AH48-'Inj sep cost'!Q48-'Inj sep cost'!AH48</f>
        <v>#NAME?</v>
      </c>
    </row>
    <row r="51" spans="2:19" x14ac:dyDescent="0.45">
      <c r="B51">
        <v>45</v>
      </c>
      <c r="C51" s="17" t="e">
        <f ca="1">_xll.RiskTriang($D$2,$E$2,$F$2)</f>
        <v>#NAME?</v>
      </c>
      <c r="D51" s="17" t="e">
        <f t="shared" ca="1" si="1"/>
        <v>#NAME?</v>
      </c>
      <c r="E51" s="19" t="e">
        <f ca="1">$C51*'Total CH4 prod CO2 Inj'!C49+$D51*'Total CH4 prod CO2 Inj'!T49-'Inj sep cost'!C49-'Inj sep cost'!T49</f>
        <v>#NAME?</v>
      </c>
      <c r="F51" s="19" t="e">
        <f ca="1">$C51*'Total CH4 prod CO2 Inj'!D49+$D51*'Total CH4 prod CO2 Inj'!U49-'Inj sep cost'!D49-'Inj sep cost'!U49</f>
        <v>#NAME?</v>
      </c>
      <c r="G51" s="19" t="e">
        <f ca="1">$C51*'Total CH4 prod CO2 Inj'!E49+$D51*'Total CH4 prod CO2 Inj'!V49-'Inj sep cost'!E49-'Inj sep cost'!V49</f>
        <v>#NAME?</v>
      </c>
      <c r="H51" s="19" t="e">
        <f ca="1">$C51*'Total CH4 prod CO2 Inj'!F49+$D51*'Total CH4 prod CO2 Inj'!W49-'Inj sep cost'!F49-'Inj sep cost'!W49</f>
        <v>#NAME?</v>
      </c>
      <c r="I51" s="19" t="e">
        <f ca="1">$C51*'Total CH4 prod CO2 Inj'!G49+$D51*'Total CH4 prod CO2 Inj'!X49-'Inj sep cost'!G49-'Inj sep cost'!X49</f>
        <v>#NAME?</v>
      </c>
      <c r="J51" s="19" t="e">
        <f ca="1">$C51*'Total CH4 prod CO2 Inj'!H49+$D51*'Total CH4 prod CO2 Inj'!Y49-'Inj sep cost'!H49-'Inj sep cost'!Y49</f>
        <v>#NAME?</v>
      </c>
      <c r="K51" s="19" t="e">
        <f ca="1">$C51*'Total CH4 prod CO2 Inj'!I49+$D51*'Total CH4 prod CO2 Inj'!Z49-'Inj sep cost'!I49-'Inj sep cost'!Z49</f>
        <v>#NAME?</v>
      </c>
      <c r="L51" s="19" t="e">
        <f ca="1">$C51*'Total CH4 prod CO2 Inj'!J49+$D51*'Total CH4 prod CO2 Inj'!AA49-'Inj sep cost'!J49-'Inj sep cost'!AA49</f>
        <v>#NAME?</v>
      </c>
      <c r="M51" s="19" t="e">
        <f ca="1">$C51*'Total CH4 prod CO2 Inj'!K49+$D51*'Total CH4 prod CO2 Inj'!AB49-'Inj sep cost'!K49-'Inj sep cost'!AB49</f>
        <v>#NAME?</v>
      </c>
      <c r="N51" s="19" t="e">
        <f ca="1">$C51*'Total CH4 prod CO2 Inj'!L49+$D51*'Total CH4 prod CO2 Inj'!AC49-'Inj sep cost'!L49-'Inj sep cost'!AC49</f>
        <v>#NAME?</v>
      </c>
      <c r="O51" s="19" t="e">
        <f ca="1">$C51*'Total CH4 prod CO2 Inj'!M49+$D51*'Total CH4 prod CO2 Inj'!AD49-'Inj sep cost'!M49-'Inj sep cost'!AD49</f>
        <v>#NAME?</v>
      </c>
      <c r="P51" s="19" t="e">
        <f ca="1">$C51*'Total CH4 prod CO2 Inj'!N49+$D51*'Total CH4 prod CO2 Inj'!AE49-'Inj sep cost'!N49-'Inj sep cost'!AE49</f>
        <v>#NAME?</v>
      </c>
      <c r="Q51" s="19" t="e">
        <f ca="1">$C51*'Total CH4 prod CO2 Inj'!O49+$D51*'Total CH4 prod CO2 Inj'!AF49-'Inj sep cost'!O49-'Inj sep cost'!AF49</f>
        <v>#NAME?</v>
      </c>
      <c r="R51" s="19" t="e">
        <f ca="1">$C51*'Total CH4 prod CO2 Inj'!P49+$D51*'Total CH4 prod CO2 Inj'!AG49-'Inj sep cost'!P49-'Inj sep cost'!AG49</f>
        <v>#NAME?</v>
      </c>
      <c r="S51" s="19" t="e">
        <f ca="1">$C51*'Total CH4 prod CO2 Inj'!Q49+$D51*'Total CH4 prod CO2 Inj'!AH49-'Inj sep cost'!Q49-'Inj sep cost'!AH49</f>
        <v>#NAME?</v>
      </c>
    </row>
    <row r="52" spans="2:19" x14ac:dyDescent="0.45">
      <c r="B52">
        <v>46</v>
      </c>
      <c r="C52" s="17" t="e">
        <f ca="1">_xll.RiskTriang($D$2,$E$2,$F$2)</f>
        <v>#NAME?</v>
      </c>
      <c r="D52" s="17" t="e">
        <f t="shared" ca="1" si="1"/>
        <v>#NAME?</v>
      </c>
      <c r="E52" s="19" t="e">
        <f ca="1">$C52*'Total CH4 prod CO2 Inj'!C50+$D52*'Total CH4 prod CO2 Inj'!T50-'Inj sep cost'!C50-'Inj sep cost'!T50</f>
        <v>#NAME?</v>
      </c>
      <c r="F52" s="19" t="e">
        <f ca="1">$C52*'Total CH4 prod CO2 Inj'!D50+$D52*'Total CH4 prod CO2 Inj'!U50-'Inj sep cost'!D50-'Inj sep cost'!U50</f>
        <v>#NAME?</v>
      </c>
      <c r="G52" s="19" t="e">
        <f ca="1">$C52*'Total CH4 prod CO2 Inj'!E50+$D52*'Total CH4 prod CO2 Inj'!V50-'Inj sep cost'!E50-'Inj sep cost'!V50</f>
        <v>#NAME?</v>
      </c>
      <c r="H52" s="19" t="e">
        <f ca="1">$C52*'Total CH4 prod CO2 Inj'!F50+$D52*'Total CH4 prod CO2 Inj'!W50-'Inj sep cost'!F50-'Inj sep cost'!W50</f>
        <v>#NAME?</v>
      </c>
      <c r="I52" s="19" t="e">
        <f ca="1">$C52*'Total CH4 prod CO2 Inj'!G50+$D52*'Total CH4 prod CO2 Inj'!X50-'Inj sep cost'!G50-'Inj sep cost'!X50</f>
        <v>#NAME?</v>
      </c>
      <c r="J52" s="19" t="e">
        <f ca="1">$C52*'Total CH4 prod CO2 Inj'!H50+$D52*'Total CH4 prod CO2 Inj'!Y50-'Inj sep cost'!H50-'Inj sep cost'!Y50</f>
        <v>#NAME?</v>
      </c>
      <c r="K52" s="19" t="e">
        <f ca="1">$C52*'Total CH4 prod CO2 Inj'!I50+$D52*'Total CH4 prod CO2 Inj'!Z50-'Inj sep cost'!I50-'Inj sep cost'!Z50</f>
        <v>#NAME?</v>
      </c>
      <c r="L52" s="19" t="e">
        <f ca="1">$C52*'Total CH4 prod CO2 Inj'!J50+$D52*'Total CH4 prod CO2 Inj'!AA50-'Inj sep cost'!J50-'Inj sep cost'!AA50</f>
        <v>#NAME?</v>
      </c>
      <c r="M52" s="19" t="e">
        <f ca="1">$C52*'Total CH4 prod CO2 Inj'!K50+$D52*'Total CH4 prod CO2 Inj'!AB50-'Inj sep cost'!K50-'Inj sep cost'!AB50</f>
        <v>#NAME?</v>
      </c>
      <c r="N52" s="19" t="e">
        <f ca="1">$C52*'Total CH4 prod CO2 Inj'!L50+$D52*'Total CH4 prod CO2 Inj'!AC50-'Inj sep cost'!L50-'Inj sep cost'!AC50</f>
        <v>#NAME?</v>
      </c>
      <c r="O52" s="19" t="e">
        <f ca="1">$C52*'Total CH4 prod CO2 Inj'!M50+$D52*'Total CH4 prod CO2 Inj'!AD50-'Inj sep cost'!M50-'Inj sep cost'!AD50</f>
        <v>#NAME?</v>
      </c>
      <c r="P52" s="19" t="e">
        <f ca="1">$C52*'Total CH4 prod CO2 Inj'!N50+$D52*'Total CH4 prod CO2 Inj'!AE50-'Inj sep cost'!N50-'Inj sep cost'!AE50</f>
        <v>#NAME?</v>
      </c>
      <c r="Q52" s="19" t="e">
        <f ca="1">$C52*'Total CH4 prod CO2 Inj'!O50+$D52*'Total CH4 prod CO2 Inj'!AF50-'Inj sep cost'!O50-'Inj sep cost'!AF50</f>
        <v>#NAME?</v>
      </c>
      <c r="R52" s="19" t="e">
        <f ca="1">$C52*'Total CH4 prod CO2 Inj'!P50+$D52*'Total CH4 prod CO2 Inj'!AG50-'Inj sep cost'!P50-'Inj sep cost'!AG50</f>
        <v>#NAME?</v>
      </c>
      <c r="S52" s="19" t="e">
        <f ca="1">$C52*'Total CH4 prod CO2 Inj'!Q50+$D52*'Total CH4 prod CO2 Inj'!AH50-'Inj sep cost'!Q50-'Inj sep cost'!AH50</f>
        <v>#NAME?</v>
      </c>
    </row>
    <row r="53" spans="2:19" x14ac:dyDescent="0.45">
      <c r="B53">
        <v>47</v>
      </c>
      <c r="C53" s="17" t="e">
        <f ca="1">_xll.RiskTriang($D$2,$E$2,$F$2)</f>
        <v>#NAME?</v>
      </c>
      <c r="D53" s="17" t="e">
        <f t="shared" ca="1" si="1"/>
        <v>#NAME?</v>
      </c>
      <c r="E53" s="19" t="e">
        <f ca="1">$C53*'Total CH4 prod CO2 Inj'!C51+$D53*'Total CH4 prod CO2 Inj'!T51-'Inj sep cost'!C51-'Inj sep cost'!T51</f>
        <v>#NAME?</v>
      </c>
      <c r="F53" s="19" t="e">
        <f ca="1">$C53*'Total CH4 prod CO2 Inj'!D51+$D53*'Total CH4 prod CO2 Inj'!U51-'Inj sep cost'!D51-'Inj sep cost'!U51</f>
        <v>#NAME?</v>
      </c>
      <c r="G53" s="19" t="e">
        <f ca="1">$C53*'Total CH4 prod CO2 Inj'!E51+$D53*'Total CH4 prod CO2 Inj'!V51-'Inj sep cost'!E51-'Inj sep cost'!V51</f>
        <v>#NAME?</v>
      </c>
      <c r="H53" s="19" t="e">
        <f ca="1">$C53*'Total CH4 prod CO2 Inj'!F51+$D53*'Total CH4 prod CO2 Inj'!W51-'Inj sep cost'!F51-'Inj sep cost'!W51</f>
        <v>#NAME?</v>
      </c>
      <c r="I53" s="19" t="e">
        <f ca="1">$C53*'Total CH4 prod CO2 Inj'!G51+$D53*'Total CH4 prod CO2 Inj'!X51-'Inj sep cost'!G51-'Inj sep cost'!X51</f>
        <v>#NAME?</v>
      </c>
      <c r="J53" s="19" t="e">
        <f ca="1">$C53*'Total CH4 prod CO2 Inj'!H51+$D53*'Total CH4 prod CO2 Inj'!Y51-'Inj sep cost'!H51-'Inj sep cost'!Y51</f>
        <v>#NAME?</v>
      </c>
      <c r="K53" s="19" t="e">
        <f ca="1">$C53*'Total CH4 prod CO2 Inj'!I51+$D53*'Total CH4 prod CO2 Inj'!Z51-'Inj sep cost'!I51-'Inj sep cost'!Z51</f>
        <v>#NAME?</v>
      </c>
      <c r="L53" s="19" t="e">
        <f ca="1">$C53*'Total CH4 prod CO2 Inj'!J51+$D53*'Total CH4 prod CO2 Inj'!AA51-'Inj sep cost'!J51-'Inj sep cost'!AA51</f>
        <v>#NAME?</v>
      </c>
      <c r="M53" s="19" t="e">
        <f ca="1">$C53*'Total CH4 prod CO2 Inj'!K51+$D53*'Total CH4 prod CO2 Inj'!AB51-'Inj sep cost'!K51-'Inj sep cost'!AB51</f>
        <v>#NAME?</v>
      </c>
      <c r="N53" s="19" t="e">
        <f ca="1">$C53*'Total CH4 prod CO2 Inj'!L51+$D53*'Total CH4 prod CO2 Inj'!AC51-'Inj sep cost'!L51-'Inj sep cost'!AC51</f>
        <v>#NAME?</v>
      </c>
      <c r="O53" s="19" t="e">
        <f ca="1">$C53*'Total CH4 prod CO2 Inj'!M51+$D53*'Total CH4 prod CO2 Inj'!AD51-'Inj sep cost'!M51-'Inj sep cost'!AD51</f>
        <v>#NAME?</v>
      </c>
      <c r="P53" s="19" t="e">
        <f ca="1">$C53*'Total CH4 prod CO2 Inj'!N51+$D53*'Total CH4 prod CO2 Inj'!AE51-'Inj sep cost'!N51-'Inj sep cost'!AE51</f>
        <v>#NAME?</v>
      </c>
      <c r="Q53" s="19" t="e">
        <f ca="1">$C53*'Total CH4 prod CO2 Inj'!O51+$D53*'Total CH4 prod CO2 Inj'!AF51-'Inj sep cost'!O51-'Inj sep cost'!AF51</f>
        <v>#NAME?</v>
      </c>
      <c r="R53" s="19" t="e">
        <f ca="1">$C53*'Total CH4 prod CO2 Inj'!P51+$D53*'Total CH4 prod CO2 Inj'!AG51-'Inj sep cost'!P51-'Inj sep cost'!AG51</f>
        <v>#NAME?</v>
      </c>
      <c r="S53" s="19" t="e">
        <f ca="1">$C53*'Total CH4 prod CO2 Inj'!Q51+$D53*'Total CH4 prod CO2 Inj'!AH51-'Inj sep cost'!Q51-'Inj sep cost'!AH51</f>
        <v>#NAME?</v>
      </c>
    </row>
    <row r="54" spans="2:19" x14ac:dyDescent="0.45">
      <c r="B54">
        <v>48</v>
      </c>
      <c r="C54" s="17" t="e">
        <f ca="1">_xll.RiskTriang($D$2,$E$2,$F$2)</f>
        <v>#NAME?</v>
      </c>
      <c r="D54" s="17" t="e">
        <f t="shared" ca="1" si="1"/>
        <v>#NAME?</v>
      </c>
      <c r="E54" s="19" t="e">
        <f ca="1">$C54*'Total CH4 prod CO2 Inj'!C52+$D54*'Total CH4 prod CO2 Inj'!T52-'Inj sep cost'!C52-'Inj sep cost'!T52</f>
        <v>#NAME?</v>
      </c>
      <c r="F54" s="19" t="e">
        <f ca="1">$C54*'Total CH4 prod CO2 Inj'!D52+$D54*'Total CH4 prod CO2 Inj'!U52-'Inj sep cost'!D52-'Inj sep cost'!U52</f>
        <v>#NAME?</v>
      </c>
      <c r="G54" s="19" t="e">
        <f ca="1">$C54*'Total CH4 prod CO2 Inj'!E52+$D54*'Total CH4 prod CO2 Inj'!V52-'Inj sep cost'!E52-'Inj sep cost'!V52</f>
        <v>#NAME?</v>
      </c>
      <c r="H54" s="19" t="e">
        <f ca="1">$C54*'Total CH4 prod CO2 Inj'!F52+$D54*'Total CH4 prod CO2 Inj'!W52-'Inj sep cost'!F52-'Inj sep cost'!W52</f>
        <v>#NAME?</v>
      </c>
      <c r="I54" s="19" t="e">
        <f ca="1">$C54*'Total CH4 prod CO2 Inj'!G52+$D54*'Total CH4 prod CO2 Inj'!X52-'Inj sep cost'!G52-'Inj sep cost'!X52</f>
        <v>#NAME?</v>
      </c>
      <c r="J54" s="19" t="e">
        <f ca="1">$C54*'Total CH4 prod CO2 Inj'!H52+$D54*'Total CH4 prod CO2 Inj'!Y52-'Inj sep cost'!H52-'Inj sep cost'!Y52</f>
        <v>#NAME?</v>
      </c>
      <c r="K54" s="19" t="e">
        <f ca="1">$C54*'Total CH4 prod CO2 Inj'!I52+$D54*'Total CH4 prod CO2 Inj'!Z52-'Inj sep cost'!I52-'Inj sep cost'!Z52</f>
        <v>#NAME?</v>
      </c>
      <c r="L54" s="19" t="e">
        <f ca="1">$C54*'Total CH4 prod CO2 Inj'!J52+$D54*'Total CH4 prod CO2 Inj'!AA52-'Inj sep cost'!J52-'Inj sep cost'!AA52</f>
        <v>#NAME?</v>
      </c>
      <c r="M54" s="19" t="e">
        <f ca="1">$C54*'Total CH4 prod CO2 Inj'!K52+$D54*'Total CH4 prod CO2 Inj'!AB52-'Inj sep cost'!K52-'Inj sep cost'!AB52</f>
        <v>#NAME?</v>
      </c>
      <c r="N54" s="19" t="e">
        <f ca="1">$C54*'Total CH4 prod CO2 Inj'!L52+$D54*'Total CH4 prod CO2 Inj'!AC52-'Inj sep cost'!L52-'Inj sep cost'!AC52</f>
        <v>#NAME?</v>
      </c>
      <c r="O54" s="19" t="e">
        <f ca="1">$C54*'Total CH4 prod CO2 Inj'!M52+$D54*'Total CH4 prod CO2 Inj'!AD52-'Inj sep cost'!M52-'Inj sep cost'!AD52</f>
        <v>#NAME?</v>
      </c>
      <c r="P54" s="19" t="e">
        <f ca="1">$C54*'Total CH4 prod CO2 Inj'!N52+$D54*'Total CH4 prod CO2 Inj'!AE52-'Inj sep cost'!N52-'Inj sep cost'!AE52</f>
        <v>#NAME?</v>
      </c>
      <c r="Q54" s="19" t="e">
        <f ca="1">$C54*'Total CH4 prod CO2 Inj'!O52+$D54*'Total CH4 prod CO2 Inj'!AF52-'Inj sep cost'!O52-'Inj sep cost'!AF52</f>
        <v>#NAME?</v>
      </c>
      <c r="R54" s="19" t="e">
        <f ca="1">$C54*'Total CH4 prod CO2 Inj'!P52+$D54*'Total CH4 prod CO2 Inj'!AG52-'Inj sep cost'!P52-'Inj sep cost'!AG52</f>
        <v>#NAME?</v>
      </c>
      <c r="S54" s="19" t="e">
        <f ca="1">$C54*'Total CH4 prod CO2 Inj'!Q52+$D54*'Total CH4 prod CO2 Inj'!AH52-'Inj sep cost'!Q52-'Inj sep cost'!AH52</f>
        <v>#NAME?</v>
      </c>
    </row>
    <row r="55" spans="2:19" x14ac:dyDescent="0.45">
      <c r="B55">
        <v>49</v>
      </c>
      <c r="C55" s="17" t="e">
        <f ca="1">_xll.RiskTriang($D$2,$E$2,$F$2)</f>
        <v>#NAME?</v>
      </c>
      <c r="D55" s="17" t="e">
        <f t="shared" ca="1" si="1"/>
        <v>#NAME?</v>
      </c>
      <c r="E55" s="19" t="e">
        <f ca="1">$C55*'Total CH4 prod CO2 Inj'!C53+$D55*'Total CH4 prod CO2 Inj'!T53-'Inj sep cost'!C53-'Inj sep cost'!T53</f>
        <v>#NAME?</v>
      </c>
      <c r="F55" s="19" t="e">
        <f ca="1">$C55*'Total CH4 prod CO2 Inj'!D53+$D55*'Total CH4 prod CO2 Inj'!U53-'Inj sep cost'!D53-'Inj sep cost'!U53</f>
        <v>#NAME?</v>
      </c>
      <c r="G55" s="19" t="e">
        <f ca="1">$C55*'Total CH4 prod CO2 Inj'!E53+$D55*'Total CH4 prod CO2 Inj'!V53-'Inj sep cost'!E53-'Inj sep cost'!V53</f>
        <v>#NAME?</v>
      </c>
      <c r="H55" s="19" t="e">
        <f ca="1">$C55*'Total CH4 prod CO2 Inj'!F53+$D55*'Total CH4 prod CO2 Inj'!W53-'Inj sep cost'!F53-'Inj sep cost'!W53</f>
        <v>#NAME?</v>
      </c>
      <c r="I55" s="19" t="e">
        <f ca="1">$C55*'Total CH4 prod CO2 Inj'!G53+$D55*'Total CH4 prod CO2 Inj'!X53-'Inj sep cost'!G53-'Inj sep cost'!X53</f>
        <v>#NAME?</v>
      </c>
      <c r="J55" s="19" t="e">
        <f ca="1">$C55*'Total CH4 prod CO2 Inj'!H53+$D55*'Total CH4 prod CO2 Inj'!Y53-'Inj sep cost'!H53-'Inj sep cost'!Y53</f>
        <v>#NAME?</v>
      </c>
      <c r="K55" s="19" t="e">
        <f ca="1">$C55*'Total CH4 prod CO2 Inj'!I53+$D55*'Total CH4 prod CO2 Inj'!Z53-'Inj sep cost'!I53-'Inj sep cost'!Z53</f>
        <v>#NAME?</v>
      </c>
      <c r="L55" s="19" t="e">
        <f ca="1">$C55*'Total CH4 prod CO2 Inj'!J53+$D55*'Total CH4 prod CO2 Inj'!AA53-'Inj sep cost'!J53-'Inj sep cost'!AA53</f>
        <v>#NAME?</v>
      </c>
      <c r="M55" s="19" t="e">
        <f ca="1">$C55*'Total CH4 prod CO2 Inj'!K53+$D55*'Total CH4 prod CO2 Inj'!AB53-'Inj sep cost'!K53-'Inj sep cost'!AB53</f>
        <v>#NAME?</v>
      </c>
      <c r="N55" s="19" t="e">
        <f ca="1">$C55*'Total CH4 prod CO2 Inj'!L53+$D55*'Total CH4 prod CO2 Inj'!AC53-'Inj sep cost'!L53-'Inj sep cost'!AC53</f>
        <v>#NAME?</v>
      </c>
      <c r="O55" s="19" t="e">
        <f ca="1">$C55*'Total CH4 prod CO2 Inj'!M53+$D55*'Total CH4 prod CO2 Inj'!AD53-'Inj sep cost'!M53-'Inj sep cost'!AD53</f>
        <v>#NAME?</v>
      </c>
      <c r="P55" s="19" t="e">
        <f ca="1">$C55*'Total CH4 prod CO2 Inj'!N53+$D55*'Total CH4 prod CO2 Inj'!AE53-'Inj sep cost'!N53-'Inj sep cost'!AE53</f>
        <v>#NAME?</v>
      </c>
      <c r="Q55" s="19" t="e">
        <f ca="1">$C55*'Total CH4 prod CO2 Inj'!O53+$D55*'Total CH4 prod CO2 Inj'!AF53-'Inj sep cost'!O53-'Inj sep cost'!AF53</f>
        <v>#NAME?</v>
      </c>
      <c r="R55" s="19" t="e">
        <f ca="1">$C55*'Total CH4 prod CO2 Inj'!P53+$D55*'Total CH4 prod CO2 Inj'!AG53-'Inj sep cost'!P53-'Inj sep cost'!AG53</f>
        <v>#NAME?</v>
      </c>
      <c r="S55" s="19" t="e">
        <f ca="1">$C55*'Total CH4 prod CO2 Inj'!Q53+$D55*'Total CH4 prod CO2 Inj'!AH53-'Inj sep cost'!Q53-'Inj sep cost'!AH53</f>
        <v>#NAME?</v>
      </c>
    </row>
    <row r="56" spans="2:19" x14ac:dyDescent="0.45">
      <c r="B56">
        <v>50</v>
      </c>
      <c r="C56" s="17" t="e">
        <f ca="1">_xll.RiskTriang($D$2,$E$2,$F$2)</f>
        <v>#NAME?</v>
      </c>
      <c r="D56" s="17" t="e">
        <f t="shared" ca="1" si="1"/>
        <v>#NAME?</v>
      </c>
      <c r="E56" s="19" t="e">
        <f ca="1">$C56*'Total CH4 prod CO2 Inj'!C54+$D56*'Total CH4 prod CO2 Inj'!T54-'Inj sep cost'!C54-'Inj sep cost'!T54</f>
        <v>#NAME?</v>
      </c>
      <c r="F56" s="19" t="e">
        <f ca="1">$C56*'Total CH4 prod CO2 Inj'!D54+$D56*'Total CH4 prod CO2 Inj'!U54-'Inj sep cost'!D54-'Inj sep cost'!U54</f>
        <v>#NAME?</v>
      </c>
      <c r="G56" s="19" t="e">
        <f ca="1">$C56*'Total CH4 prod CO2 Inj'!E54+$D56*'Total CH4 prod CO2 Inj'!V54-'Inj sep cost'!E54-'Inj sep cost'!V54</f>
        <v>#NAME?</v>
      </c>
      <c r="H56" s="19" t="e">
        <f ca="1">$C56*'Total CH4 prod CO2 Inj'!F54+$D56*'Total CH4 prod CO2 Inj'!W54-'Inj sep cost'!F54-'Inj sep cost'!W54</f>
        <v>#NAME?</v>
      </c>
      <c r="I56" s="19" t="e">
        <f ca="1">$C56*'Total CH4 prod CO2 Inj'!G54+$D56*'Total CH4 prod CO2 Inj'!X54-'Inj sep cost'!G54-'Inj sep cost'!X54</f>
        <v>#NAME?</v>
      </c>
      <c r="J56" s="19" t="e">
        <f ca="1">$C56*'Total CH4 prod CO2 Inj'!H54+$D56*'Total CH4 prod CO2 Inj'!Y54-'Inj sep cost'!H54-'Inj sep cost'!Y54</f>
        <v>#NAME?</v>
      </c>
      <c r="K56" s="19" t="e">
        <f ca="1">$C56*'Total CH4 prod CO2 Inj'!I54+$D56*'Total CH4 prod CO2 Inj'!Z54-'Inj sep cost'!I54-'Inj sep cost'!Z54</f>
        <v>#NAME?</v>
      </c>
      <c r="L56" s="19" t="e">
        <f ca="1">$C56*'Total CH4 prod CO2 Inj'!J54+$D56*'Total CH4 prod CO2 Inj'!AA54-'Inj sep cost'!J54-'Inj sep cost'!AA54</f>
        <v>#NAME?</v>
      </c>
      <c r="M56" s="19" t="e">
        <f ca="1">$C56*'Total CH4 prod CO2 Inj'!K54+$D56*'Total CH4 prod CO2 Inj'!AB54-'Inj sep cost'!K54-'Inj sep cost'!AB54</f>
        <v>#NAME?</v>
      </c>
      <c r="N56" s="19" t="e">
        <f ca="1">$C56*'Total CH4 prod CO2 Inj'!L54+$D56*'Total CH4 prod CO2 Inj'!AC54-'Inj sep cost'!L54-'Inj sep cost'!AC54</f>
        <v>#NAME?</v>
      </c>
      <c r="O56" s="19" t="e">
        <f ca="1">$C56*'Total CH4 prod CO2 Inj'!M54+$D56*'Total CH4 prod CO2 Inj'!AD54-'Inj sep cost'!M54-'Inj sep cost'!AD54</f>
        <v>#NAME?</v>
      </c>
      <c r="P56" s="19" t="e">
        <f ca="1">$C56*'Total CH4 prod CO2 Inj'!N54+$D56*'Total CH4 prod CO2 Inj'!AE54-'Inj sep cost'!N54-'Inj sep cost'!AE54</f>
        <v>#NAME?</v>
      </c>
      <c r="Q56" s="19" t="e">
        <f ca="1">$C56*'Total CH4 prod CO2 Inj'!O54+$D56*'Total CH4 prod CO2 Inj'!AF54-'Inj sep cost'!O54-'Inj sep cost'!AF54</f>
        <v>#NAME?</v>
      </c>
      <c r="R56" s="19" t="e">
        <f ca="1">$C56*'Total CH4 prod CO2 Inj'!P54+$D56*'Total CH4 prod CO2 Inj'!AG54-'Inj sep cost'!P54-'Inj sep cost'!AG54</f>
        <v>#NAME?</v>
      </c>
      <c r="S56" s="19" t="e">
        <f ca="1">$C56*'Total CH4 prod CO2 Inj'!Q54+$D56*'Total CH4 prod CO2 Inj'!AH54-'Inj sep cost'!Q54-'Inj sep cost'!AH54</f>
        <v>#NAME?</v>
      </c>
    </row>
    <row r="57" spans="2:19" x14ac:dyDescent="0.45">
      <c r="B57">
        <v>51</v>
      </c>
      <c r="C57" s="17" t="e">
        <f ca="1">_xll.RiskTriang($D$2,$E$2,$F$2)</f>
        <v>#NAME?</v>
      </c>
      <c r="D57" s="17" t="e">
        <f t="shared" ca="1" si="1"/>
        <v>#NAME?</v>
      </c>
      <c r="E57" s="19" t="e">
        <f ca="1">$C57*'Total CH4 prod CO2 Inj'!C55+$D57*'Total CH4 prod CO2 Inj'!T55-'Inj sep cost'!C55-'Inj sep cost'!T55</f>
        <v>#NAME?</v>
      </c>
      <c r="F57" s="19" t="e">
        <f ca="1">$C57*'Total CH4 prod CO2 Inj'!D55+$D57*'Total CH4 prod CO2 Inj'!U55-'Inj sep cost'!D55-'Inj sep cost'!U55</f>
        <v>#NAME?</v>
      </c>
      <c r="G57" s="19" t="e">
        <f ca="1">$C57*'Total CH4 prod CO2 Inj'!E55+$D57*'Total CH4 prod CO2 Inj'!V55-'Inj sep cost'!E55-'Inj sep cost'!V55</f>
        <v>#NAME?</v>
      </c>
      <c r="H57" s="19" t="e">
        <f ca="1">$C57*'Total CH4 prod CO2 Inj'!F55+$D57*'Total CH4 prod CO2 Inj'!W55-'Inj sep cost'!F55-'Inj sep cost'!W55</f>
        <v>#NAME?</v>
      </c>
      <c r="I57" s="19" t="e">
        <f ca="1">$C57*'Total CH4 prod CO2 Inj'!G55+$D57*'Total CH4 prod CO2 Inj'!X55-'Inj sep cost'!G55-'Inj sep cost'!X55</f>
        <v>#NAME?</v>
      </c>
      <c r="J57" s="19" t="e">
        <f ca="1">$C57*'Total CH4 prod CO2 Inj'!H55+$D57*'Total CH4 prod CO2 Inj'!Y55-'Inj sep cost'!H55-'Inj sep cost'!Y55</f>
        <v>#NAME?</v>
      </c>
      <c r="K57" s="19" t="e">
        <f ca="1">$C57*'Total CH4 prod CO2 Inj'!I55+$D57*'Total CH4 prod CO2 Inj'!Z55-'Inj sep cost'!I55-'Inj sep cost'!Z55</f>
        <v>#NAME?</v>
      </c>
      <c r="L57" s="19" t="e">
        <f ca="1">$C57*'Total CH4 prod CO2 Inj'!J55+$D57*'Total CH4 prod CO2 Inj'!AA55-'Inj sep cost'!J55-'Inj sep cost'!AA55</f>
        <v>#NAME?</v>
      </c>
      <c r="M57" s="19" t="e">
        <f ca="1">$C57*'Total CH4 prod CO2 Inj'!K55+$D57*'Total CH4 prod CO2 Inj'!AB55-'Inj sep cost'!K55-'Inj sep cost'!AB55</f>
        <v>#NAME?</v>
      </c>
      <c r="N57" s="19" t="e">
        <f ca="1">$C57*'Total CH4 prod CO2 Inj'!L55+$D57*'Total CH4 prod CO2 Inj'!AC55-'Inj sep cost'!L55-'Inj sep cost'!AC55</f>
        <v>#NAME?</v>
      </c>
      <c r="O57" s="19" t="e">
        <f ca="1">$C57*'Total CH4 prod CO2 Inj'!M55+$D57*'Total CH4 prod CO2 Inj'!AD55-'Inj sep cost'!M55-'Inj sep cost'!AD55</f>
        <v>#NAME?</v>
      </c>
      <c r="P57" s="19" t="e">
        <f ca="1">$C57*'Total CH4 prod CO2 Inj'!N55+$D57*'Total CH4 prod CO2 Inj'!AE55-'Inj sep cost'!N55-'Inj sep cost'!AE55</f>
        <v>#NAME?</v>
      </c>
      <c r="Q57" s="19" t="e">
        <f ca="1">$C57*'Total CH4 prod CO2 Inj'!O55+$D57*'Total CH4 prod CO2 Inj'!AF55-'Inj sep cost'!O55-'Inj sep cost'!AF55</f>
        <v>#NAME?</v>
      </c>
      <c r="R57" s="19" t="e">
        <f ca="1">$C57*'Total CH4 prod CO2 Inj'!P55+$D57*'Total CH4 prod CO2 Inj'!AG55-'Inj sep cost'!P55-'Inj sep cost'!AG55</f>
        <v>#NAME?</v>
      </c>
      <c r="S57" s="19" t="e">
        <f ca="1">$C57*'Total CH4 prod CO2 Inj'!Q55+$D57*'Total CH4 prod CO2 Inj'!AH55-'Inj sep cost'!Q55-'Inj sep cost'!AH55</f>
        <v>#NAME?</v>
      </c>
    </row>
    <row r="58" spans="2:19" x14ac:dyDescent="0.45">
      <c r="B58">
        <v>52</v>
      </c>
      <c r="C58" s="17" t="e">
        <f ca="1">_xll.RiskTriang($D$2,$E$2,$F$2)</f>
        <v>#NAME?</v>
      </c>
      <c r="D58" s="17" t="e">
        <f t="shared" ca="1" si="1"/>
        <v>#NAME?</v>
      </c>
      <c r="E58" s="19" t="e">
        <f ca="1">$C58*'Total CH4 prod CO2 Inj'!C56+$D58*'Total CH4 prod CO2 Inj'!T56-'Inj sep cost'!C56-'Inj sep cost'!T56</f>
        <v>#NAME?</v>
      </c>
      <c r="F58" s="19" t="e">
        <f ca="1">$C58*'Total CH4 prod CO2 Inj'!D56+$D58*'Total CH4 prod CO2 Inj'!U56-'Inj sep cost'!D56-'Inj sep cost'!U56</f>
        <v>#NAME?</v>
      </c>
      <c r="G58" s="19" t="e">
        <f ca="1">$C58*'Total CH4 prod CO2 Inj'!E56+$D58*'Total CH4 prod CO2 Inj'!V56-'Inj sep cost'!E56-'Inj sep cost'!V56</f>
        <v>#NAME?</v>
      </c>
      <c r="H58" s="19" t="e">
        <f ca="1">$C58*'Total CH4 prod CO2 Inj'!F56+$D58*'Total CH4 prod CO2 Inj'!W56-'Inj sep cost'!F56-'Inj sep cost'!W56</f>
        <v>#NAME?</v>
      </c>
      <c r="I58" s="19" t="e">
        <f ca="1">$C58*'Total CH4 prod CO2 Inj'!G56+$D58*'Total CH4 prod CO2 Inj'!X56-'Inj sep cost'!G56-'Inj sep cost'!X56</f>
        <v>#NAME?</v>
      </c>
      <c r="J58" s="19" t="e">
        <f ca="1">$C58*'Total CH4 prod CO2 Inj'!H56+$D58*'Total CH4 prod CO2 Inj'!Y56-'Inj sep cost'!H56-'Inj sep cost'!Y56</f>
        <v>#NAME?</v>
      </c>
      <c r="K58" s="19" t="e">
        <f ca="1">$C58*'Total CH4 prod CO2 Inj'!I56+$D58*'Total CH4 prod CO2 Inj'!Z56-'Inj sep cost'!I56-'Inj sep cost'!Z56</f>
        <v>#NAME?</v>
      </c>
      <c r="L58" s="19" t="e">
        <f ca="1">$C58*'Total CH4 prod CO2 Inj'!J56+$D58*'Total CH4 prod CO2 Inj'!AA56-'Inj sep cost'!J56-'Inj sep cost'!AA56</f>
        <v>#NAME?</v>
      </c>
      <c r="M58" s="19" t="e">
        <f ca="1">$C58*'Total CH4 prod CO2 Inj'!K56+$D58*'Total CH4 prod CO2 Inj'!AB56-'Inj sep cost'!K56-'Inj sep cost'!AB56</f>
        <v>#NAME?</v>
      </c>
      <c r="N58" s="19" t="e">
        <f ca="1">$C58*'Total CH4 prod CO2 Inj'!L56+$D58*'Total CH4 prod CO2 Inj'!AC56-'Inj sep cost'!L56-'Inj sep cost'!AC56</f>
        <v>#NAME?</v>
      </c>
      <c r="O58" s="19" t="e">
        <f ca="1">$C58*'Total CH4 prod CO2 Inj'!M56+$D58*'Total CH4 prod CO2 Inj'!AD56-'Inj sep cost'!M56-'Inj sep cost'!AD56</f>
        <v>#NAME?</v>
      </c>
      <c r="P58" s="19" t="e">
        <f ca="1">$C58*'Total CH4 prod CO2 Inj'!N56+$D58*'Total CH4 prod CO2 Inj'!AE56-'Inj sep cost'!N56-'Inj sep cost'!AE56</f>
        <v>#NAME?</v>
      </c>
      <c r="Q58" s="19" t="e">
        <f ca="1">$C58*'Total CH4 prod CO2 Inj'!O56+$D58*'Total CH4 prod CO2 Inj'!AF56-'Inj sep cost'!O56-'Inj sep cost'!AF56</f>
        <v>#NAME?</v>
      </c>
      <c r="R58" s="19" t="e">
        <f ca="1">$C58*'Total CH4 prod CO2 Inj'!P56+$D58*'Total CH4 prod CO2 Inj'!AG56-'Inj sep cost'!P56-'Inj sep cost'!AG56</f>
        <v>#NAME?</v>
      </c>
      <c r="S58" s="19" t="e">
        <f ca="1">$C58*'Total CH4 prod CO2 Inj'!Q56+$D58*'Total CH4 prod CO2 Inj'!AH56-'Inj sep cost'!Q56-'Inj sep cost'!AH56</f>
        <v>#NAME?</v>
      </c>
    </row>
    <row r="59" spans="2:19" x14ac:dyDescent="0.45">
      <c r="B59">
        <v>53</v>
      </c>
      <c r="C59" s="17" t="e">
        <f ca="1">_xll.RiskTriang($D$2,$E$2,$F$2)</f>
        <v>#NAME?</v>
      </c>
      <c r="D59" s="17" t="e">
        <f t="shared" ca="1" si="1"/>
        <v>#NAME?</v>
      </c>
      <c r="E59" s="19" t="e">
        <f ca="1">$C59*'Total CH4 prod CO2 Inj'!C57+$D59*'Total CH4 prod CO2 Inj'!T57-'Inj sep cost'!C57-'Inj sep cost'!T57</f>
        <v>#NAME?</v>
      </c>
      <c r="F59" s="19" t="e">
        <f ca="1">$C59*'Total CH4 prod CO2 Inj'!D57+$D59*'Total CH4 prod CO2 Inj'!U57-'Inj sep cost'!D57-'Inj sep cost'!U57</f>
        <v>#NAME?</v>
      </c>
      <c r="G59" s="19" t="e">
        <f ca="1">$C59*'Total CH4 prod CO2 Inj'!E57+$D59*'Total CH4 prod CO2 Inj'!V57-'Inj sep cost'!E57-'Inj sep cost'!V57</f>
        <v>#NAME?</v>
      </c>
      <c r="H59" s="19" t="e">
        <f ca="1">$C59*'Total CH4 prod CO2 Inj'!F57+$D59*'Total CH4 prod CO2 Inj'!W57-'Inj sep cost'!F57-'Inj sep cost'!W57</f>
        <v>#NAME?</v>
      </c>
      <c r="I59" s="19" t="e">
        <f ca="1">$C59*'Total CH4 prod CO2 Inj'!G57+$D59*'Total CH4 prod CO2 Inj'!X57-'Inj sep cost'!G57-'Inj sep cost'!X57</f>
        <v>#NAME?</v>
      </c>
      <c r="J59" s="19" t="e">
        <f ca="1">$C59*'Total CH4 prod CO2 Inj'!H57+$D59*'Total CH4 prod CO2 Inj'!Y57-'Inj sep cost'!H57-'Inj sep cost'!Y57</f>
        <v>#NAME?</v>
      </c>
      <c r="K59" s="19" t="e">
        <f ca="1">$C59*'Total CH4 prod CO2 Inj'!I57+$D59*'Total CH4 prod CO2 Inj'!Z57-'Inj sep cost'!I57-'Inj sep cost'!Z57</f>
        <v>#NAME?</v>
      </c>
      <c r="L59" s="19" t="e">
        <f ca="1">$C59*'Total CH4 prod CO2 Inj'!J57+$D59*'Total CH4 prod CO2 Inj'!AA57-'Inj sep cost'!J57-'Inj sep cost'!AA57</f>
        <v>#NAME?</v>
      </c>
      <c r="M59" s="19" t="e">
        <f ca="1">$C59*'Total CH4 prod CO2 Inj'!K57+$D59*'Total CH4 prod CO2 Inj'!AB57-'Inj sep cost'!K57-'Inj sep cost'!AB57</f>
        <v>#NAME?</v>
      </c>
      <c r="N59" s="19" t="e">
        <f ca="1">$C59*'Total CH4 prod CO2 Inj'!L57+$D59*'Total CH4 prod CO2 Inj'!AC57-'Inj sep cost'!L57-'Inj sep cost'!AC57</f>
        <v>#NAME?</v>
      </c>
      <c r="O59" s="19" t="e">
        <f ca="1">$C59*'Total CH4 prod CO2 Inj'!M57+$D59*'Total CH4 prod CO2 Inj'!AD57-'Inj sep cost'!M57-'Inj sep cost'!AD57</f>
        <v>#NAME?</v>
      </c>
      <c r="P59" s="19" t="e">
        <f ca="1">$C59*'Total CH4 prod CO2 Inj'!N57+$D59*'Total CH4 prod CO2 Inj'!AE57-'Inj sep cost'!N57-'Inj sep cost'!AE57</f>
        <v>#NAME?</v>
      </c>
      <c r="Q59" s="19" t="e">
        <f ca="1">$C59*'Total CH4 prod CO2 Inj'!O57+$D59*'Total CH4 prod CO2 Inj'!AF57-'Inj sep cost'!O57-'Inj sep cost'!AF57</f>
        <v>#NAME?</v>
      </c>
      <c r="R59" s="19" t="e">
        <f ca="1">$C59*'Total CH4 prod CO2 Inj'!P57+$D59*'Total CH4 prod CO2 Inj'!AG57-'Inj sep cost'!P57-'Inj sep cost'!AG57</f>
        <v>#NAME?</v>
      </c>
      <c r="S59" s="19" t="e">
        <f ca="1">$C59*'Total CH4 prod CO2 Inj'!Q57+$D59*'Total CH4 prod CO2 Inj'!AH57-'Inj sep cost'!Q57-'Inj sep cost'!AH57</f>
        <v>#NAME?</v>
      </c>
    </row>
    <row r="60" spans="2:19" x14ac:dyDescent="0.45">
      <c r="B60">
        <v>54</v>
      </c>
      <c r="C60" s="17" t="e">
        <f ca="1">_xll.RiskTriang($D$2,$E$2,$F$2)</f>
        <v>#NAME?</v>
      </c>
      <c r="D60" s="17" t="e">
        <f t="shared" ca="1" si="1"/>
        <v>#NAME?</v>
      </c>
      <c r="E60" s="19" t="e">
        <f ca="1">$C60*'Total CH4 prod CO2 Inj'!C58+$D60*'Total CH4 prod CO2 Inj'!T58-'Inj sep cost'!C58-'Inj sep cost'!T58</f>
        <v>#NAME?</v>
      </c>
      <c r="F60" s="19" t="e">
        <f ca="1">$C60*'Total CH4 prod CO2 Inj'!D58+$D60*'Total CH4 prod CO2 Inj'!U58-'Inj sep cost'!D58-'Inj sep cost'!U58</f>
        <v>#NAME?</v>
      </c>
      <c r="G60" s="19" t="e">
        <f ca="1">$C60*'Total CH4 prod CO2 Inj'!E58+$D60*'Total CH4 prod CO2 Inj'!V58-'Inj sep cost'!E58-'Inj sep cost'!V58</f>
        <v>#NAME?</v>
      </c>
      <c r="H60" s="19" t="e">
        <f ca="1">$C60*'Total CH4 prod CO2 Inj'!F58+$D60*'Total CH4 prod CO2 Inj'!W58-'Inj sep cost'!F58-'Inj sep cost'!W58</f>
        <v>#NAME?</v>
      </c>
      <c r="I60" s="19" t="e">
        <f ca="1">$C60*'Total CH4 prod CO2 Inj'!G58+$D60*'Total CH4 prod CO2 Inj'!X58-'Inj sep cost'!G58-'Inj sep cost'!X58</f>
        <v>#NAME?</v>
      </c>
      <c r="J60" s="19" t="e">
        <f ca="1">$C60*'Total CH4 prod CO2 Inj'!H58+$D60*'Total CH4 prod CO2 Inj'!Y58-'Inj sep cost'!H58-'Inj sep cost'!Y58</f>
        <v>#NAME?</v>
      </c>
      <c r="K60" s="19" t="e">
        <f ca="1">$C60*'Total CH4 prod CO2 Inj'!I58+$D60*'Total CH4 prod CO2 Inj'!Z58-'Inj sep cost'!I58-'Inj sep cost'!Z58</f>
        <v>#NAME?</v>
      </c>
      <c r="L60" s="19" t="e">
        <f ca="1">$C60*'Total CH4 prod CO2 Inj'!J58+$D60*'Total CH4 prod CO2 Inj'!AA58-'Inj sep cost'!J58-'Inj sep cost'!AA58</f>
        <v>#NAME?</v>
      </c>
      <c r="M60" s="19" t="e">
        <f ca="1">$C60*'Total CH4 prod CO2 Inj'!K58+$D60*'Total CH4 prod CO2 Inj'!AB58-'Inj sep cost'!K58-'Inj sep cost'!AB58</f>
        <v>#NAME?</v>
      </c>
      <c r="N60" s="19" t="e">
        <f ca="1">$C60*'Total CH4 prod CO2 Inj'!L58+$D60*'Total CH4 prod CO2 Inj'!AC58-'Inj sep cost'!L58-'Inj sep cost'!AC58</f>
        <v>#NAME?</v>
      </c>
      <c r="O60" s="19" t="e">
        <f ca="1">$C60*'Total CH4 prod CO2 Inj'!M58+$D60*'Total CH4 prod CO2 Inj'!AD58-'Inj sep cost'!M58-'Inj sep cost'!AD58</f>
        <v>#NAME?</v>
      </c>
      <c r="P60" s="19" t="e">
        <f ca="1">$C60*'Total CH4 prod CO2 Inj'!N58+$D60*'Total CH4 prod CO2 Inj'!AE58-'Inj sep cost'!N58-'Inj sep cost'!AE58</f>
        <v>#NAME?</v>
      </c>
      <c r="Q60" s="19" t="e">
        <f ca="1">$C60*'Total CH4 prod CO2 Inj'!O58+$D60*'Total CH4 prod CO2 Inj'!AF58-'Inj sep cost'!O58-'Inj sep cost'!AF58</f>
        <v>#NAME?</v>
      </c>
      <c r="R60" s="19" t="e">
        <f ca="1">$C60*'Total CH4 prod CO2 Inj'!P58+$D60*'Total CH4 prod CO2 Inj'!AG58-'Inj sep cost'!P58-'Inj sep cost'!AG58</f>
        <v>#NAME?</v>
      </c>
      <c r="S60" s="19" t="e">
        <f ca="1">$C60*'Total CH4 prod CO2 Inj'!Q58+$D60*'Total CH4 prod CO2 Inj'!AH58-'Inj sep cost'!Q58-'Inj sep cost'!AH58</f>
        <v>#NAME?</v>
      </c>
    </row>
    <row r="61" spans="2:19" x14ac:dyDescent="0.45">
      <c r="B61">
        <v>55</v>
      </c>
      <c r="C61" s="17" t="e">
        <f ca="1">_xll.RiskTriang($D$2,$E$2,$F$2)</f>
        <v>#NAME?</v>
      </c>
      <c r="D61" s="17" t="e">
        <f t="shared" ca="1" si="1"/>
        <v>#NAME?</v>
      </c>
      <c r="E61" s="19" t="e">
        <f ca="1">$C61*'Total CH4 prod CO2 Inj'!C59+$D61*'Total CH4 prod CO2 Inj'!T59-'Inj sep cost'!C59-'Inj sep cost'!T59</f>
        <v>#NAME?</v>
      </c>
      <c r="F61" s="19" t="e">
        <f ca="1">$C61*'Total CH4 prod CO2 Inj'!D59+$D61*'Total CH4 prod CO2 Inj'!U59-'Inj sep cost'!D59-'Inj sep cost'!U59</f>
        <v>#NAME?</v>
      </c>
      <c r="G61" s="19" t="e">
        <f ca="1">$C61*'Total CH4 prod CO2 Inj'!E59+$D61*'Total CH4 prod CO2 Inj'!V59-'Inj sep cost'!E59-'Inj sep cost'!V59</f>
        <v>#NAME?</v>
      </c>
      <c r="H61" s="19" t="e">
        <f ca="1">$C61*'Total CH4 prod CO2 Inj'!F59+$D61*'Total CH4 prod CO2 Inj'!W59-'Inj sep cost'!F59-'Inj sep cost'!W59</f>
        <v>#NAME?</v>
      </c>
      <c r="I61" s="19" t="e">
        <f ca="1">$C61*'Total CH4 prod CO2 Inj'!G59+$D61*'Total CH4 prod CO2 Inj'!X59-'Inj sep cost'!G59-'Inj sep cost'!X59</f>
        <v>#NAME?</v>
      </c>
      <c r="J61" s="19" t="e">
        <f ca="1">$C61*'Total CH4 prod CO2 Inj'!H59+$D61*'Total CH4 prod CO2 Inj'!Y59-'Inj sep cost'!H59-'Inj sep cost'!Y59</f>
        <v>#NAME?</v>
      </c>
      <c r="K61" s="19" t="e">
        <f ca="1">$C61*'Total CH4 prod CO2 Inj'!I59+$D61*'Total CH4 prod CO2 Inj'!Z59-'Inj sep cost'!I59-'Inj sep cost'!Z59</f>
        <v>#NAME?</v>
      </c>
      <c r="L61" s="19" t="e">
        <f ca="1">$C61*'Total CH4 prod CO2 Inj'!J59+$D61*'Total CH4 prod CO2 Inj'!AA59-'Inj sep cost'!J59-'Inj sep cost'!AA59</f>
        <v>#NAME?</v>
      </c>
      <c r="M61" s="19" t="e">
        <f ca="1">$C61*'Total CH4 prod CO2 Inj'!K59+$D61*'Total CH4 prod CO2 Inj'!AB59-'Inj sep cost'!K59-'Inj sep cost'!AB59</f>
        <v>#NAME?</v>
      </c>
      <c r="N61" s="19" t="e">
        <f ca="1">$C61*'Total CH4 prod CO2 Inj'!L59+$D61*'Total CH4 prod CO2 Inj'!AC59-'Inj sep cost'!L59-'Inj sep cost'!AC59</f>
        <v>#NAME?</v>
      </c>
      <c r="O61" s="19" t="e">
        <f ca="1">$C61*'Total CH4 prod CO2 Inj'!M59+$D61*'Total CH4 prod CO2 Inj'!AD59-'Inj sep cost'!M59-'Inj sep cost'!AD59</f>
        <v>#NAME?</v>
      </c>
      <c r="P61" s="19" t="e">
        <f ca="1">$C61*'Total CH4 prod CO2 Inj'!N59+$D61*'Total CH4 prod CO2 Inj'!AE59-'Inj sep cost'!N59-'Inj sep cost'!AE59</f>
        <v>#NAME?</v>
      </c>
      <c r="Q61" s="19" t="e">
        <f ca="1">$C61*'Total CH4 prod CO2 Inj'!O59+$D61*'Total CH4 prod CO2 Inj'!AF59-'Inj sep cost'!O59-'Inj sep cost'!AF59</f>
        <v>#NAME?</v>
      </c>
      <c r="R61" s="19" t="e">
        <f ca="1">$C61*'Total CH4 prod CO2 Inj'!P59+$D61*'Total CH4 prod CO2 Inj'!AG59-'Inj sep cost'!P59-'Inj sep cost'!AG59</f>
        <v>#NAME?</v>
      </c>
      <c r="S61" s="19" t="e">
        <f ca="1">$C61*'Total CH4 prod CO2 Inj'!Q59+$D61*'Total CH4 prod CO2 Inj'!AH59-'Inj sep cost'!Q59-'Inj sep cost'!AH59</f>
        <v>#NAME?</v>
      </c>
    </row>
    <row r="62" spans="2:19" x14ac:dyDescent="0.45">
      <c r="B62">
        <v>56</v>
      </c>
      <c r="C62" s="17" t="e">
        <f ca="1">_xll.RiskTriang($D$2,$E$2,$F$2)</f>
        <v>#NAME?</v>
      </c>
      <c r="D62" s="17" t="e">
        <f t="shared" ca="1" si="1"/>
        <v>#NAME?</v>
      </c>
      <c r="E62" s="19" t="e">
        <f ca="1">$C62*'Total CH4 prod CO2 Inj'!C60+$D62*'Total CH4 prod CO2 Inj'!T60-'Inj sep cost'!C60-'Inj sep cost'!T60</f>
        <v>#NAME?</v>
      </c>
      <c r="F62" s="19" t="e">
        <f ca="1">$C62*'Total CH4 prod CO2 Inj'!D60+$D62*'Total CH4 prod CO2 Inj'!U60-'Inj sep cost'!D60-'Inj sep cost'!U60</f>
        <v>#NAME?</v>
      </c>
      <c r="G62" s="19" t="e">
        <f ca="1">$C62*'Total CH4 prod CO2 Inj'!E60+$D62*'Total CH4 prod CO2 Inj'!V60-'Inj sep cost'!E60-'Inj sep cost'!V60</f>
        <v>#NAME?</v>
      </c>
      <c r="H62" s="19" t="e">
        <f ca="1">$C62*'Total CH4 prod CO2 Inj'!F60+$D62*'Total CH4 prod CO2 Inj'!W60-'Inj sep cost'!F60-'Inj sep cost'!W60</f>
        <v>#NAME?</v>
      </c>
      <c r="I62" s="19" t="e">
        <f ca="1">$C62*'Total CH4 prod CO2 Inj'!G60+$D62*'Total CH4 prod CO2 Inj'!X60-'Inj sep cost'!G60-'Inj sep cost'!X60</f>
        <v>#NAME?</v>
      </c>
      <c r="J62" s="19" t="e">
        <f ca="1">$C62*'Total CH4 prod CO2 Inj'!H60+$D62*'Total CH4 prod CO2 Inj'!Y60-'Inj sep cost'!H60-'Inj sep cost'!Y60</f>
        <v>#NAME?</v>
      </c>
      <c r="K62" s="19" t="e">
        <f ca="1">$C62*'Total CH4 prod CO2 Inj'!I60+$D62*'Total CH4 prod CO2 Inj'!Z60-'Inj sep cost'!I60-'Inj sep cost'!Z60</f>
        <v>#NAME?</v>
      </c>
      <c r="L62" s="19" t="e">
        <f ca="1">$C62*'Total CH4 prod CO2 Inj'!J60+$D62*'Total CH4 prod CO2 Inj'!AA60-'Inj sep cost'!J60-'Inj sep cost'!AA60</f>
        <v>#NAME?</v>
      </c>
      <c r="M62" s="19" t="e">
        <f ca="1">$C62*'Total CH4 prod CO2 Inj'!K60+$D62*'Total CH4 prod CO2 Inj'!AB60-'Inj sep cost'!K60-'Inj sep cost'!AB60</f>
        <v>#NAME?</v>
      </c>
      <c r="N62" s="19" t="e">
        <f ca="1">$C62*'Total CH4 prod CO2 Inj'!L60+$D62*'Total CH4 prod CO2 Inj'!AC60-'Inj sep cost'!L60-'Inj sep cost'!AC60</f>
        <v>#NAME?</v>
      </c>
      <c r="O62" s="19" t="e">
        <f ca="1">$C62*'Total CH4 prod CO2 Inj'!M60+$D62*'Total CH4 prod CO2 Inj'!AD60-'Inj sep cost'!M60-'Inj sep cost'!AD60</f>
        <v>#NAME?</v>
      </c>
      <c r="P62" s="19" t="e">
        <f ca="1">$C62*'Total CH4 prod CO2 Inj'!N60+$D62*'Total CH4 prod CO2 Inj'!AE60-'Inj sep cost'!N60-'Inj sep cost'!AE60</f>
        <v>#NAME?</v>
      </c>
      <c r="Q62" s="19" t="e">
        <f ca="1">$C62*'Total CH4 prod CO2 Inj'!O60+$D62*'Total CH4 prod CO2 Inj'!AF60-'Inj sep cost'!O60-'Inj sep cost'!AF60</f>
        <v>#NAME?</v>
      </c>
      <c r="R62" s="19" t="e">
        <f ca="1">$C62*'Total CH4 prod CO2 Inj'!P60+$D62*'Total CH4 prod CO2 Inj'!AG60-'Inj sep cost'!P60-'Inj sep cost'!AG60</f>
        <v>#NAME?</v>
      </c>
      <c r="S62" s="19" t="e">
        <f ca="1">$C62*'Total CH4 prod CO2 Inj'!Q60+$D62*'Total CH4 prod CO2 Inj'!AH60-'Inj sep cost'!Q60-'Inj sep cost'!AH60</f>
        <v>#NAME?</v>
      </c>
    </row>
    <row r="63" spans="2:19" x14ac:dyDescent="0.45">
      <c r="B63">
        <v>57</v>
      </c>
      <c r="C63" s="17" t="e">
        <f ca="1">_xll.RiskTriang($D$2,$E$2,$F$2)</f>
        <v>#NAME?</v>
      </c>
      <c r="D63" s="17" t="e">
        <f t="shared" ca="1" si="1"/>
        <v>#NAME?</v>
      </c>
      <c r="E63" s="19" t="e">
        <f ca="1">$C63*'Total CH4 prod CO2 Inj'!C61+$D63*'Total CH4 prod CO2 Inj'!T61-'Inj sep cost'!C61-'Inj sep cost'!T61</f>
        <v>#NAME?</v>
      </c>
      <c r="F63" s="19" t="e">
        <f ca="1">$C63*'Total CH4 prod CO2 Inj'!D61+$D63*'Total CH4 prod CO2 Inj'!U61-'Inj sep cost'!D61-'Inj sep cost'!U61</f>
        <v>#NAME?</v>
      </c>
      <c r="G63" s="19" t="e">
        <f ca="1">$C63*'Total CH4 prod CO2 Inj'!E61+$D63*'Total CH4 prod CO2 Inj'!V61-'Inj sep cost'!E61-'Inj sep cost'!V61</f>
        <v>#NAME?</v>
      </c>
      <c r="H63" s="19" t="e">
        <f ca="1">$C63*'Total CH4 prod CO2 Inj'!F61+$D63*'Total CH4 prod CO2 Inj'!W61-'Inj sep cost'!F61-'Inj sep cost'!W61</f>
        <v>#NAME?</v>
      </c>
      <c r="I63" s="19" t="e">
        <f ca="1">$C63*'Total CH4 prod CO2 Inj'!G61+$D63*'Total CH4 prod CO2 Inj'!X61-'Inj sep cost'!G61-'Inj sep cost'!X61</f>
        <v>#NAME?</v>
      </c>
      <c r="J63" s="19" t="e">
        <f ca="1">$C63*'Total CH4 prod CO2 Inj'!H61+$D63*'Total CH4 prod CO2 Inj'!Y61-'Inj sep cost'!H61-'Inj sep cost'!Y61</f>
        <v>#NAME?</v>
      </c>
      <c r="K63" s="19" t="e">
        <f ca="1">$C63*'Total CH4 prod CO2 Inj'!I61+$D63*'Total CH4 prod CO2 Inj'!Z61-'Inj sep cost'!I61-'Inj sep cost'!Z61</f>
        <v>#NAME?</v>
      </c>
      <c r="L63" s="19" t="e">
        <f ca="1">$C63*'Total CH4 prod CO2 Inj'!J61+$D63*'Total CH4 prod CO2 Inj'!AA61-'Inj sep cost'!J61-'Inj sep cost'!AA61</f>
        <v>#NAME?</v>
      </c>
      <c r="M63" s="19" t="e">
        <f ca="1">$C63*'Total CH4 prod CO2 Inj'!K61+$D63*'Total CH4 prod CO2 Inj'!AB61-'Inj sep cost'!K61-'Inj sep cost'!AB61</f>
        <v>#NAME?</v>
      </c>
      <c r="N63" s="19" t="e">
        <f ca="1">$C63*'Total CH4 prod CO2 Inj'!L61+$D63*'Total CH4 prod CO2 Inj'!AC61-'Inj sep cost'!L61-'Inj sep cost'!AC61</f>
        <v>#NAME?</v>
      </c>
      <c r="O63" s="19" t="e">
        <f ca="1">$C63*'Total CH4 prod CO2 Inj'!M61+$D63*'Total CH4 prod CO2 Inj'!AD61-'Inj sep cost'!M61-'Inj sep cost'!AD61</f>
        <v>#NAME?</v>
      </c>
      <c r="P63" s="19" t="e">
        <f ca="1">$C63*'Total CH4 prod CO2 Inj'!N61+$D63*'Total CH4 prod CO2 Inj'!AE61-'Inj sep cost'!N61-'Inj sep cost'!AE61</f>
        <v>#NAME?</v>
      </c>
      <c r="Q63" s="19" t="e">
        <f ca="1">$C63*'Total CH4 prod CO2 Inj'!O61+$D63*'Total CH4 prod CO2 Inj'!AF61-'Inj sep cost'!O61-'Inj sep cost'!AF61</f>
        <v>#NAME?</v>
      </c>
      <c r="R63" s="19" t="e">
        <f ca="1">$C63*'Total CH4 prod CO2 Inj'!P61+$D63*'Total CH4 prod CO2 Inj'!AG61-'Inj sep cost'!P61-'Inj sep cost'!AG61</f>
        <v>#NAME?</v>
      </c>
      <c r="S63" s="19" t="e">
        <f ca="1">$C63*'Total CH4 prod CO2 Inj'!Q61+$D63*'Total CH4 prod CO2 Inj'!AH61-'Inj sep cost'!Q61-'Inj sep cost'!AH61</f>
        <v>#NAME?</v>
      </c>
    </row>
    <row r="64" spans="2:19" x14ac:dyDescent="0.45">
      <c r="B64">
        <v>58</v>
      </c>
      <c r="C64" s="17" t="e">
        <f ca="1">_xll.RiskTriang($D$2,$E$2,$F$2)</f>
        <v>#NAME?</v>
      </c>
      <c r="D64" s="17" t="e">
        <f t="shared" ca="1" si="1"/>
        <v>#NAME?</v>
      </c>
      <c r="E64" s="19" t="e">
        <f ca="1">$C64*'Total CH4 prod CO2 Inj'!C62+$D64*'Total CH4 prod CO2 Inj'!T62-'Inj sep cost'!C62-'Inj sep cost'!T62</f>
        <v>#NAME?</v>
      </c>
      <c r="F64" s="19" t="e">
        <f ca="1">$C64*'Total CH4 prod CO2 Inj'!D62+$D64*'Total CH4 prod CO2 Inj'!U62-'Inj sep cost'!D62-'Inj sep cost'!U62</f>
        <v>#NAME?</v>
      </c>
      <c r="G64" s="19" t="e">
        <f ca="1">$C64*'Total CH4 prod CO2 Inj'!E62+$D64*'Total CH4 prod CO2 Inj'!V62-'Inj sep cost'!E62-'Inj sep cost'!V62</f>
        <v>#NAME?</v>
      </c>
      <c r="H64" s="19" t="e">
        <f ca="1">$C64*'Total CH4 prod CO2 Inj'!F62+$D64*'Total CH4 prod CO2 Inj'!W62-'Inj sep cost'!F62-'Inj sep cost'!W62</f>
        <v>#NAME?</v>
      </c>
      <c r="I64" s="19" t="e">
        <f ca="1">$C64*'Total CH4 prod CO2 Inj'!G62+$D64*'Total CH4 prod CO2 Inj'!X62-'Inj sep cost'!G62-'Inj sep cost'!X62</f>
        <v>#NAME?</v>
      </c>
      <c r="J64" s="19" t="e">
        <f ca="1">$C64*'Total CH4 prod CO2 Inj'!H62+$D64*'Total CH4 prod CO2 Inj'!Y62-'Inj sep cost'!H62-'Inj sep cost'!Y62</f>
        <v>#NAME?</v>
      </c>
      <c r="K64" s="19" t="e">
        <f ca="1">$C64*'Total CH4 prod CO2 Inj'!I62+$D64*'Total CH4 prod CO2 Inj'!Z62-'Inj sep cost'!I62-'Inj sep cost'!Z62</f>
        <v>#NAME?</v>
      </c>
      <c r="L64" s="19" t="e">
        <f ca="1">$C64*'Total CH4 prod CO2 Inj'!J62+$D64*'Total CH4 prod CO2 Inj'!AA62-'Inj sep cost'!J62-'Inj sep cost'!AA62</f>
        <v>#NAME?</v>
      </c>
      <c r="M64" s="19" t="e">
        <f ca="1">$C64*'Total CH4 prod CO2 Inj'!K62+$D64*'Total CH4 prod CO2 Inj'!AB62-'Inj sep cost'!K62-'Inj sep cost'!AB62</f>
        <v>#NAME?</v>
      </c>
      <c r="N64" s="19" t="e">
        <f ca="1">$C64*'Total CH4 prod CO2 Inj'!L62+$D64*'Total CH4 prod CO2 Inj'!AC62-'Inj sep cost'!L62-'Inj sep cost'!AC62</f>
        <v>#NAME?</v>
      </c>
      <c r="O64" s="19" t="e">
        <f ca="1">$C64*'Total CH4 prod CO2 Inj'!M62+$D64*'Total CH4 prod CO2 Inj'!AD62-'Inj sep cost'!M62-'Inj sep cost'!AD62</f>
        <v>#NAME?</v>
      </c>
      <c r="P64" s="19" t="e">
        <f ca="1">$C64*'Total CH4 prod CO2 Inj'!N62+$D64*'Total CH4 prod CO2 Inj'!AE62-'Inj sep cost'!N62-'Inj sep cost'!AE62</f>
        <v>#NAME?</v>
      </c>
      <c r="Q64" s="19" t="e">
        <f ca="1">$C64*'Total CH4 prod CO2 Inj'!O62+$D64*'Total CH4 prod CO2 Inj'!AF62-'Inj sep cost'!O62-'Inj sep cost'!AF62</f>
        <v>#NAME?</v>
      </c>
      <c r="R64" s="19" t="e">
        <f ca="1">$C64*'Total CH4 prod CO2 Inj'!P62+$D64*'Total CH4 prod CO2 Inj'!AG62-'Inj sep cost'!P62-'Inj sep cost'!AG62</f>
        <v>#NAME?</v>
      </c>
      <c r="S64" s="19" t="e">
        <f ca="1">$C64*'Total CH4 prod CO2 Inj'!Q62+$D64*'Total CH4 prod CO2 Inj'!AH62-'Inj sep cost'!Q62-'Inj sep cost'!AH62</f>
        <v>#NAME?</v>
      </c>
    </row>
    <row r="65" spans="2:19" x14ac:dyDescent="0.45">
      <c r="B65">
        <v>59</v>
      </c>
      <c r="C65" s="17" t="e">
        <f ca="1">_xll.RiskTriang($D$2,$E$2,$F$2)</f>
        <v>#NAME?</v>
      </c>
      <c r="D65" s="17" t="e">
        <f t="shared" ca="1" si="1"/>
        <v>#NAME?</v>
      </c>
      <c r="E65" s="19" t="e">
        <f ca="1">$C65*'Total CH4 prod CO2 Inj'!C63+$D65*'Total CH4 prod CO2 Inj'!T63-'Inj sep cost'!C63-'Inj sep cost'!T63</f>
        <v>#NAME?</v>
      </c>
      <c r="F65" s="19" t="e">
        <f ca="1">$C65*'Total CH4 prod CO2 Inj'!D63+$D65*'Total CH4 prod CO2 Inj'!U63-'Inj sep cost'!D63-'Inj sep cost'!U63</f>
        <v>#NAME?</v>
      </c>
      <c r="G65" s="19" t="e">
        <f ca="1">$C65*'Total CH4 prod CO2 Inj'!E63+$D65*'Total CH4 prod CO2 Inj'!V63-'Inj sep cost'!E63-'Inj sep cost'!V63</f>
        <v>#NAME?</v>
      </c>
      <c r="H65" s="19" t="e">
        <f ca="1">$C65*'Total CH4 prod CO2 Inj'!F63+$D65*'Total CH4 prod CO2 Inj'!W63-'Inj sep cost'!F63-'Inj sep cost'!W63</f>
        <v>#NAME?</v>
      </c>
      <c r="I65" s="19" t="e">
        <f ca="1">$C65*'Total CH4 prod CO2 Inj'!G63+$D65*'Total CH4 prod CO2 Inj'!X63-'Inj sep cost'!G63-'Inj sep cost'!X63</f>
        <v>#NAME?</v>
      </c>
      <c r="J65" s="19" t="e">
        <f ca="1">$C65*'Total CH4 prod CO2 Inj'!H63+$D65*'Total CH4 prod CO2 Inj'!Y63-'Inj sep cost'!H63-'Inj sep cost'!Y63</f>
        <v>#NAME?</v>
      </c>
      <c r="K65" s="19" t="e">
        <f ca="1">$C65*'Total CH4 prod CO2 Inj'!I63+$D65*'Total CH4 prod CO2 Inj'!Z63-'Inj sep cost'!I63-'Inj sep cost'!Z63</f>
        <v>#NAME?</v>
      </c>
      <c r="L65" s="19" t="e">
        <f ca="1">$C65*'Total CH4 prod CO2 Inj'!J63+$D65*'Total CH4 prod CO2 Inj'!AA63-'Inj sep cost'!J63-'Inj sep cost'!AA63</f>
        <v>#NAME?</v>
      </c>
      <c r="M65" s="19" t="e">
        <f ca="1">$C65*'Total CH4 prod CO2 Inj'!K63+$D65*'Total CH4 prod CO2 Inj'!AB63-'Inj sep cost'!K63-'Inj sep cost'!AB63</f>
        <v>#NAME?</v>
      </c>
      <c r="N65" s="19" t="e">
        <f ca="1">$C65*'Total CH4 prod CO2 Inj'!L63+$D65*'Total CH4 prod CO2 Inj'!AC63-'Inj sep cost'!L63-'Inj sep cost'!AC63</f>
        <v>#NAME?</v>
      </c>
      <c r="O65" s="19" t="e">
        <f ca="1">$C65*'Total CH4 prod CO2 Inj'!M63+$D65*'Total CH4 prod CO2 Inj'!AD63-'Inj sep cost'!M63-'Inj sep cost'!AD63</f>
        <v>#NAME?</v>
      </c>
      <c r="P65" s="19" t="e">
        <f ca="1">$C65*'Total CH4 prod CO2 Inj'!N63+$D65*'Total CH4 prod CO2 Inj'!AE63-'Inj sep cost'!N63-'Inj sep cost'!AE63</f>
        <v>#NAME?</v>
      </c>
      <c r="Q65" s="19" t="e">
        <f ca="1">$C65*'Total CH4 prod CO2 Inj'!O63+$D65*'Total CH4 prod CO2 Inj'!AF63-'Inj sep cost'!O63-'Inj sep cost'!AF63</f>
        <v>#NAME?</v>
      </c>
      <c r="R65" s="19" t="e">
        <f ca="1">$C65*'Total CH4 prod CO2 Inj'!P63+$D65*'Total CH4 prod CO2 Inj'!AG63-'Inj sep cost'!P63-'Inj sep cost'!AG63</f>
        <v>#NAME?</v>
      </c>
      <c r="S65" s="19" t="e">
        <f ca="1">$C65*'Total CH4 prod CO2 Inj'!Q63+$D65*'Total CH4 prod CO2 Inj'!AH63-'Inj sep cost'!Q63-'Inj sep cost'!AH63</f>
        <v>#NAME?</v>
      </c>
    </row>
    <row r="66" spans="2:19" x14ac:dyDescent="0.45">
      <c r="B66">
        <v>60</v>
      </c>
      <c r="C66" s="17" t="e">
        <f ca="1">_xll.RiskTriang($D$2,$E$2,$F$2)</f>
        <v>#NAME?</v>
      </c>
      <c r="D66" s="17" t="e">
        <f t="shared" ca="1" si="1"/>
        <v>#NAME?</v>
      </c>
      <c r="E66" s="19" t="e">
        <f ca="1">$C66*'Total CH4 prod CO2 Inj'!C64+$D66*'Total CH4 prod CO2 Inj'!T64-'Inj sep cost'!C64-'Inj sep cost'!T64</f>
        <v>#NAME?</v>
      </c>
      <c r="F66" s="19" t="e">
        <f ca="1">$C66*'Total CH4 prod CO2 Inj'!D64+$D66*'Total CH4 prod CO2 Inj'!U64-'Inj sep cost'!D64-'Inj sep cost'!U64</f>
        <v>#NAME?</v>
      </c>
      <c r="G66" s="19" t="e">
        <f ca="1">$C66*'Total CH4 prod CO2 Inj'!E64+$D66*'Total CH4 prod CO2 Inj'!V64-'Inj sep cost'!E64-'Inj sep cost'!V64</f>
        <v>#NAME?</v>
      </c>
      <c r="H66" s="19" t="e">
        <f ca="1">$C66*'Total CH4 prod CO2 Inj'!F64+$D66*'Total CH4 prod CO2 Inj'!W64-'Inj sep cost'!F64-'Inj sep cost'!W64</f>
        <v>#NAME?</v>
      </c>
      <c r="I66" s="19" t="e">
        <f ca="1">$C66*'Total CH4 prod CO2 Inj'!G64+$D66*'Total CH4 prod CO2 Inj'!X64-'Inj sep cost'!G64-'Inj sep cost'!X64</f>
        <v>#NAME?</v>
      </c>
      <c r="J66" s="19" t="e">
        <f ca="1">$C66*'Total CH4 prod CO2 Inj'!H64+$D66*'Total CH4 prod CO2 Inj'!Y64-'Inj sep cost'!H64-'Inj sep cost'!Y64</f>
        <v>#NAME?</v>
      </c>
      <c r="K66" s="19" t="e">
        <f ca="1">$C66*'Total CH4 prod CO2 Inj'!I64+$D66*'Total CH4 prod CO2 Inj'!Z64-'Inj sep cost'!I64-'Inj sep cost'!Z64</f>
        <v>#NAME?</v>
      </c>
      <c r="L66" s="19" t="e">
        <f ca="1">$C66*'Total CH4 prod CO2 Inj'!J64+$D66*'Total CH4 prod CO2 Inj'!AA64-'Inj sep cost'!J64-'Inj sep cost'!AA64</f>
        <v>#NAME?</v>
      </c>
      <c r="M66" s="19" t="e">
        <f ca="1">$C66*'Total CH4 prod CO2 Inj'!K64+$D66*'Total CH4 prod CO2 Inj'!AB64-'Inj sep cost'!K64-'Inj sep cost'!AB64</f>
        <v>#NAME?</v>
      </c>
      <c r="N66" s="19" t="e">
        <f ca="1">$C66*'Total CH4 prod CO2 Inj'!L64+$D66*'Total CH4 prod CO2 Inj'!AC64-'Inj sep cost'!L64-'Inj sep cost'!AC64</f>
        <v>#NAME?</v>
      </c>
      <c r="O66" s="19" t="e">
        <f ca="1">$C66*'Total CH4 prod CO2 Inj'!M64+$D66*'Total CH4 prod CO2 Inj'!AD64-'Inj sep cost'!M64-'Inj sep cost'!AD64</f>
        <v>#NAME?</v>
      </c>
      <c r="P66" s="19" t="e">
        <f ca="1">$C66*'Total CH4 prod CO2 Inj'!N64+$D66*'Total CH4 prod CO2 Inj'!AE64-'Inj sep cost'!N64-'Inj sep cost'!AE64</f>
        <v>#NAME?</v>
      </c>
      <c r="Q66" s="19" t="e">
        <f ca="1">$C66*'Total CH4 prod CO2 Inj'!O64+$D66*'Total CH4 prod CO2 Inj'!AF64-'Inj sep cost'!O64-'Inj sep cost'!AF64</f>
        <v>#NAME?</v>
      </c>
      <c r="R66" s="19" t="e">
        <f ca="1">$C66*'Total CH4 prod CO2 Inj'!P64+$D66*'Total CH4 prod CO2 Inj'!AG64-'Inj sep cost'!P64-'Inj sep cost'!AG64</f>
        <v>#NAME?</v>
      </c>
      <c r="S66" s="19" t="e">
        <f ca="1">$C66*'Total CH4 prod CO2 Inj'!Q64+$D66*'Total CH4 prod CO2 Inj'!AH64-'Inj sep cost'!Q64-'Inj sep cost'!AH64</f>
        <v>#NAME?</v>
      </c>
    </row>
    <row r="67" spans="2:19" x14ac:dyDescent="0.45">
      <c r="B67">
        <v>61</v>
      </c>
      <c r="C67" s="17" t="e">
        <f ca="1">_xll.RiskTriang($D$2,$E$2,$F$2)</f>
        <v>#NAME?</v>
      </c>
      <c r="D67" s="17" t="e">
        <f t="shared" ca="1" si="1"/>
        <v>#NAME?</v>
      </c>
      <c r="E67" s="19" t="e">
        <f ca="1">$C67*'Total CH4 prod CO2 Inj'!C65+$D67*'Total CH4 prod CO2 Inj'!T65-'Inj sep cost'!C65-'Inj sep cost'!T65</f>
        <v>#NAME?</v>
      </c>
      <c r="F67" s="19" t="e">
        <f ca="1">$C67*'Total CH4 prod CO2 Inj'!D65+$D67*'Total CH4 prod CO2 Inj'!U65-'Inj sep cost'!D65-'Inj sep cost'!U65</f>
        <v>#NAME?</v>
      </c>
      <c r="G67" s="19" t="e">
        <f ca="1">$C67*'Total CH4 prod CO2 Inj'!E65+$D67*'Total CH4 prod CO2 Inj'!V65-'Inj sep cost'!E65-'Inj sep cost'!V65</f>
        <v>#NAME?</v>
      </c>
      <c r="H67" s="19" t="e">
        <f ca="1">$C67*'Total CH4 prod CO2 Inj'!F65+$D67*'Total CH4 prod CO2 Inj'!W65-'Inj sep cost'!F65-'Inj sep cost'!W65</f>
        <v>#NAME?</v>
      </c>
      <c r="I67" s="19" t="e">
        <f ca="1">$C67*'Total CH4 prod CO2 Inj'!G65+$D67*'Total CH4 prod CO2 Inj'!X65-'Inj sep cost'!G65-'Inj sep cost'!X65</f>
        <v>#NAME?</v>
      </c>
      <c r="J67" s="19" t="e">
        <f ca="1">$C67*'Total CH4 prod CO2 Inj'!H65+$D67*'Total CH4 prod CO2 Inj'!Y65-'Inj sep cost'!H65-'Inj sep cost'!Y65</f>
        <v>#NAME?</v>
      </c>
      <c r="K67" s="19" t="e">
        <f ca="1">$C67*'Total CH4 prod CO2 Inj'!I65+$D67*'Total CH4 prod CO2 Inj'!Z65-'Inj sep cost'!I65-'Inj sep cost'!Z65</f>
        <v>#NAME?</v>
      </c>
      <c r="L67" s="19" t="e">
        <f ca="1">$C67*'Total CH4 prod CO2 Inj'!J65+$D67*'Total CH4 prod CO2 Inj'!AA65-'Inj sep cost'!J65-'Inj sep cost'!AA65</f>
        <v>#NAME?</v>
      </c>
      <c r="M67" s="19" t="e">
        <f ca="1">$C67*'Total CH4 prod CO2 Inj'!K65+$D67*'Total CH4 prod CO2 Inj'!AB65-'Inj sep cost'!K65-'Inj sep cost'!AB65</f>
        <v>#NAME?</v>
      </c>
      <c r="N67" s="19" t="e">
        <f ca="1">$C67*'Total CH4 prod CO2 Inj'!L65+$D67*'Total CH4 prod CO2 Inj'!AC65-'Inj sep cost'!L65-'Inj sep cost'!AC65</f>
        <v>#NAME?</v>
      </c>
      <c r="O67" s="19" t="e">
        <f ca="1">$C67*'Total CH4 prod CO2 Inj'!M65+$D67*'Total CH4 prod CO2 Inj'!AD65-'Inj sep cost'!M65-'Inj sep cost'!AD65</f>
        <v>#NAME?</v>
      </c>
      <c r="P67" s="19" t="e">
        <f ca="1">$C67*'Total CH4 prod CO2 Inj'!N65+$D67*'Total CH4 prod CO2 Inj'!AE65-'Inj sep cost'!N65-'Inj sep cost'!AE65</f>
        <v>#NAME?</v>
      </c>
      <c r="Q67" s="19" t="e">
        <f ca="1">$C67*'Total CH4 prod CO2 Inj'!O65+$D67*'Total CH4 prod CO2 Inj'!AF65-'Inj sep cost'!O65-'Inj sep cost'!AF65</f>
        <v>#NAME?</v>
      </c>
      <c r="R67" s="19" t="e">
        <f ca="1">$C67*'Total CH4 prod CO2 Inj'!P65+$D67*'Total CH4 prod CO2 Inj'!AG65-'Inj sep cost'!P65-'Inj sep cost'!AG65</f>
        <v>#NAME?</v>
      </c>
      <c r="S67" s="19" t="e">
        <f ca="1">$C67*'Total CH4 prod CO2 Inj'!Q65+$D67*'Total CH4 prod CO2 Inj'!AH65-'Inj sep cost'!Q65-'Inj sep cost'!AH65</f>
        <v>#NAME?</v>
      </c>
    </row>
    <row r="68" spans="2:19" x14ac:dyDescent="0.45">
      <c r="B68">
        <v>62</v>
      </c>
      <c r="C68" s="17" t="e">
        <f ca="1">_xll.RiskTriang($D$2,$E$2,$F$2)</f>
        <v>#NAME?</v>
      </c>
      <c r="D68" s="17" t="e">
        <f t="shared" ca="1" si="1"/>
        <v>#NAME?</v>
      </c>
      <c r="E68" s="19" t="e">
        <f ca="1">$C68*'Total CH4 prod CO2 Inj'!C66+$D68*'Total CH4 prod CO2 Inj'!T66-'Inj sep cost'!C66-'Inj sep cost'!T66</f>
        <v>#NAME?</v>
      </c>
      <c r="F68" s="19" t="e">
        <f ca="1">$C68*'Total CH4 prod CO2 Inj'!D66+$D68*'Total CH4 prod CO2 Inj'!U66-'Inj sep cost'!D66-'Inj sep cost'!U66</f>
        <v>#NAME?</v>
      </c>
      <c r="G68" s="19" t="e">
        <f ca="1">$C68*'Total CH4 prod CO2 Inj'!E66+$D68*'Total CH4 prod CO2 Inj'!V66-'Inj sep cost'!E66-'Inj sep cost'!V66</f>
        <v>#NAME?</v>
      </c>
      <c r="H68" s="19" t="e">
        <f ca="1">$C68*'Total CH4 prod CO2 Inj'!F66+$D68*'Total CH4 prod CO2 Inj'!W66-'Inj sep cost'!F66-'Inj sep cost'!W66</f>
        <v>#NAME?</v>
      </c>
      <c r="I68" s="19" t="e">
        <f ca="1">$C68*'Total CH4 prod CO2 Inj'!G66+$D68*'Total CH4 prod CO2 Inj'!X66-'Inj sep cost'!G66-'Inj sep cost'!X66</f>
        <v>#NAME?</v>
      </c>
      <c r="J68" s="19" t="e">
        <f ca="1">$C68*'Total CH4 prod CO2 Inj'!H66+$D68*'Total CH4 prod CO2 Inj'!Y66-'Inj sep cost'!H66-'Inj sep cost'!Y66</f>
        <v>#NAME?</v>
      </c>
      <c r="K68" s="19" t="e">
        <f ca="1">$C68*'Total CH4 prod CO2 Inj'!I66+$D68*'Total CH4 prod CO2 Inj'!Z66-'Inj sep cost'!I66-'Inj sep cost'!Z66</f>
        <v>#NAME?</v>
      </c>
      <c r="L68" s="19" t="e">
        <f ca="1">$C68*'Total CH4 prod CO2 Inj'!J66+$D68*'Total CH4 prod CO2 Inj'!AA66-'Inj sep cost'!J66-'Inj sep cost'!AA66</f>
        <v>#NAME?</v>
      </c>
      <c r="M68" s="19" t="e">
        <f ca="1">$C68*'Total CH4 prod CO2 Inj'!K66+$D68*'Total CH4 prod CO2 Inj'!AB66-'Inj sep cost'!K66-'Inj sep cost'!AB66</f>
        <v>#NAME?</v>
      </c>
      <c r="N68" s="19" t="e">
        <f ca="1">$C68*'Total CH4 prod CO2 Inj'!L66+$D68*'Total CH4 prod CO2 Inj'!AC66-'Inj sep cost'!L66-'Inj sep cost'!AC66</f>
        <v>#NAME?</v>
      </c>
      <c r="O68" s="19" t="e">
        <f ca="1">$C68*'Total CH4 prod CO2 Inj'!M66+$D68*'Total CH4 prod CO2 Inj'!AD66-'Inj sep cost'!M66-'Inj sep cost'!AD66</f>
        <v>#NAME?</v>
      </c>
      <c r="P68" s="19" t="e">
        <f ca="1">$C68*'Total CH4 prod CO2 Inj'!N66+$D68*'Total CH4 prod CO2 Inj'!AE66-'Inj sep cost'!N66-'Inj sep cost'!AE66</f>
        <v>#NAME?</v>
      </c>
      <c r="Q68" s="19" t="e">
        <f ca="1">$C68*'Total CH4 prod CO2 Inj'!O66+$D68*'Total CH4 prod CO2 Inj'!AF66-'Inj sep cost'!O66-'Inj sep cost'!AF66</f>
        <v>#NAME?</v>
      </c>
      <c r="R68" s="19" t="e">
        <f ca="1">$C68*'Total CH4 prod CO2 Inj'!P66+$D68*'Total CH4 prod CO2 Inj'!AG66-'Inj sep cost'!P66-'Inj sep cost'!AG66</f>
        <v>#NAME?</v>
      </c>
      <c r="S68" s="19" t="e">
        <f ca="1">$C68*'Total CH4 prod CO2 Inj'!Q66+$D68*'Total CH4 prod CO2 Inj'!AH66-'Inj sep cost'!Q66-'Inj sep cost'!AH66</f>
        <v>#NAME?</v>
      </c>
    </row>
    <row r="69" spans="2:19" x14ac:dyDescent="0.45">
      <c r="B69">
        <v>63</v>
      </c>
      <c r="C69" s="17" t="e">
        <f ca="1">_xll.RiskTriang($D$2,$E$2,$F$2)</f>
        <v>#NAME?</v>
      </c>
      <c r="D69" s="17" t="e">
        <f t="shared" ca="1" si="1"/>
        <v>#NAME?</v>
      </c>
      <c r="E69" s="19" t="e">
        <f ca="1">$C69*'Total CH4 prod CO2 Inj'!C67+$D69*'Total CH4 prod CO2 Inj'!T67-'Inj sep cost'!C67-'Inj sep cost'!T67</f>
        <v>#NAME?</v>
      </c>
      <c r="F69" s="19" t="e">
        <f ca="1">$C69*'Total CH4 prod CO2 Inj'!D67+$D69*'Total CH4 prod CO2 Inj'!U67-'Inj sep cost'!D67-'Inj sep cost'!U67</f>
        <v>#NAME?</v>
      </c>
      <c r="G69" s="19" t="e">
        <f ca="1">$C69*'Total CH4 prod CO2 Inj'!E67+$D69*'Total CH4 prod CO2 Inj'!V67-'Inj sep cost'!E67-'Inj sep cost'!V67</f>
        <v>#NAME?</v>
      </c>
      <c r="H69" s="19" t="e">
        <f ca="1">$C69*'Total CH4 prod CO2 Inj'!F67+$D69*'Total CH4 prod CO2 Inj'!W67-'Inj sep cost'!F67-'Inj sep cost'!W67</f>
        <v>#NAME?</v>
      </c>
      <c r="I69" s="19" t="e">
        <f ca="1">$C69*'Total CH4 prod CO2 Inj'!G67+$D69*'Total CH4 prod CO2 Inj'!X67-'Inj sep cost'!G67-'Inj sep cost'!X67</f>
        <v>#NAME?</v>
      </c>
      <c r="J69" s="19" t="e">
        <f ca="1">$C69*'Total CH4 prod CO2 Inj'!H67+$D69*'Total CH4 prod CO2 Inj'!Y67-'Inj sep cost'!H67-'Inj sep cost'!Y67</f>
        <v>#NAME?</v>
      </c>
      <c r="K69" s="19" t="e">
        <f ca="1">$C69*'Total CH4 prod CO2 Inj'!I67+$D69*'Total CH4 prod CO2 Inj'!Z67-'Inj sep cost'!I67-'Inj sep cost'!Z67</f>
        <v>#NAME?</v>
      </c>
      <c r="L69" s="19" t="e">
        <f ca="1">$C69*'Total CH4 prod CO2 Inj'!J67+$D69*'Total CH4 prod CO2 Inj'!AA67-'Inj sep cost'!J67-'Inj sep cost'!AA67</f>
        <v>#NAME?</v>
      </c>
      <c r="M69" s="19" t="e">
        <f ca="1">$C69*'Total CH4 prod CO2 Inj'!K67+$D69*'Total CH4 prod CO2 Inj'!AB67-'Inj sep cost'!K67-'Inj sep cost'!AB67</f>
        <v>#NAME?</v>
      </c>
      <c r="N69" s="19" t="e">
        <f ca="1">$C69*'Total CH4 prod CO2 Inj'!L67+$D69*'Total CH4 prod CO2 Inj'!AC67-'Inj sep cost'!L67-'Inj sep cost'!AC67</f>
        <v>#NAME?</v>
      </c>
      <c r="O69" s="19" t="e">
        <f ca="1">$C69*'Total CH4 prod CO2 Inj'!M67+$D69*'Total CH4 prod CO2 Inj'!AD67-'Inj sep cost'!M67-'Inj sep cost'!AD67</f>
        <v>#NAME?</v>
      </c>
      <c r="P69" s="19" t="e">
        <f ca="1">$C69*'Total CH4 prod CO2 Inj'!N67+$D69*'Total CH4 prod CO2 Inj'!AE67-'Inj sep cost'!N67-'Inj sep cost'!AE67</f>
        <v>#NAME?</v>
      </c>
      <c r="Q69" s="19" t="e">
        <f ca="1">$C69*'Total CH4 prod CO2 Inj'!O67+$D69*'Total CH4 prod CO2 Inj'!AF67-'Inj sep cost'!O67-'Inj sep cost'!AF67</f>
        <v>#NAME?</v>
      </c>
      <c r="R69" s="19" t="e">
        <f ca="1">$C69*'Total CH4 prod CO2 Inj'!P67+$D69*'Total CH4 prod CO2 Inj'!AG67-'Inj sep cost'!P67-'Inj sep cost'!AG67</f>
        <v>#NAME?</v>
      </c>
      <c r="S69" s="19" t="e">
        <f ca="1">$C69*'Total CH4 prod CO2 Inj'!Q67+$D69*'Total CH4 prod CO2 Inj'!AH67-'Inj sep cost'!Q67-'Inj sep cost'!AH67</f>
        <v>#NAME?</v>
      </c>
    </row>
    <row r="70" spans="2:19" x14ac:dyDescent="0.45">
      <c r="B70">
        <v>64</v>
      </c>
      <c r="C70" s="17" t="e">
        <f ca="1">_xll.RiskTriang($D$2,$E$2,$F$2)</f>
        <v>#NAME?</v>
      </c>
      <c r="D70" s="17" t="e">
        <f t="shared" ca="1" si="1"/>
        <v>#NAME?</v>
      </c>
      <c r="E70" s="19" t="e">
        <f ca="1">$C70*'Total CH4 prod CO2 Inj'!C68+$D70*'Total CH4 prod CO2 Inj'!T68-'Inj sep cost'!C68-'Inj sep cost'!T68</f>
        <v>#NAME?</v>
      </c>
      <c r="F70" s="19" t="e">
        <f ca="1">$C70*'Total CH4 prod CO2 Inj'!D68+$D70*'Total CH4 prod CO2 Inj'!U68-'Inj sep cost'!D68-'Inj sep cost'!U68</f>
        <v>#NAME?</v>
      </c>
      <c r="G70" s="19" t="e">
        <f ca="1">$C70*'Total CH4 prod CO2 Inj'!E68+$D70*'Total CH4 prod CO2 Inj'!V68-'Inj sep cost'!E68-'Inj sep cost'!V68</f>
        <v>#NAME?</v>
      </c>
      <c r="H70" s="19" t="e">
        <f ca="1">$C70*'Total CH4 prod CO2 Inj'!F68+$D70*'Total CH4 prod CO2 Inj'!W68-'Inj sep cost'!F68-'Inj sep cost'!W68</f>
        <v>#NAME?</v>
      </c>
      <c r="I70" s="19" t="e">
        <f ca="1">$C70*'Total CH4 prod CO2 Inj'!G68+$D70*'Total CH4 prod CO2 Inj'!X68-'Inj sep cost'!G68-'Inj sep cost'!X68</f>
        <v>#NAME?</v>
      </c>
      <c r="J70" s="19" t="e">
        <f ca="1">$C70*'Total CH4 prod CO2 Inj'!H68+$D70*'Total CH4 prod CO2 Inj'!Y68-'Inj sep cost'!H68-'Inj sep cost'!Y68</f>
        <v>#NAME?</v>
      </c>
      <c r="K70" s="19" t="e">
        <f ca="1">$C70*'Total CH4 prod CO2 Inj'!I68+$D70*'Total CH4 prod CO2 Inj'!Z68-'Inj sep cost'!I68-'Inj sep cost'!Z68</f>
        <v>#NAME?</v>
      </c>
      <c r="L70" s="19" t="e">
        <f ca="1">$C70*'Total CH4 prod CO2 Inj'!J68+$D70*'Total CH4 prod CO2 Inj'!AA68-'Inj sep cost'!J68-'Inj sep cost'!AA68</f>
        <v>#NAME?</v>
      </c>
      <c r="M70" s="19" t="e">
        <f ca="1">$C70*'Total CH4 prod CO2 Inj'!K68+$D70*'Total CH4 prod CO2 Inj'!AB68-'Inj sep cost'!K68-'Inj sep cost'!AB68</f>
        <v>#NAME?</v>
      </c>
      <c r="N70" s="19" t="e">
        <f ca="1">$C70*'Total CH4 prod CO2 Inj'!L68+$D70*'Total CH4 prod CO2 Inj'!AC68-'Inj sep cost'!L68-'Inj sep cost'!AC68</f>
        <v>#NAME?</v>
      </c>
      <c r="O70" s="19" t="e">
        <f ca="1">$C70*'Total CH4 prod CO2 Inj'!M68+$D70*'Total CH4 prod CO2 Inj'!AD68-'Inj sep cost'!M68-'Inj sep cost'!AD68</f>
        <v>#NAME?</v>
      </c>
      <c r="P70" s="19" t="e">
        <f ca="1">$C70*'Total CH4 prod CO2 Inj'!N68+$D70*'Total CH4 prod CO2 Inj'!AE68-'Inj sep cost'!N68-'Inj sep cost'!AE68</f>
        <v>#NAME?</v>
      </c>
      <c r="Q70" s="19" t="e">
        <f ca="1">$C70*'Total CH4 prod CO2 Inj'!O68+$D70*'Total CH4 prod CO2 Inj'!AF68-'Inj sep cost'!O68-'Inj sep cost'!AF68</f>
        <v>#NAME?</v>
      </c>
      <c r="R70" s="19" t="e">
        <f ca="1">$C70*'Total CH4 prod CO2 Inj'!P68+$D70*'Total CH4 prod CO2 Inj'!AG68-'Inj sep cost'!P68-'Inj sep cost'!AG68</f>
        <v>#NAME?</v>
      </c>
      <c r="S70" s="19" t="e">
        <f ca="1">$C70*'Total CH4 prod CO2 Inj'!Q68+$D70*'Total CH4 prod CO2 Inj'!AH68-'Inj sep cost'!Q68-'Inj sep cost'!AH68</f>
        <v>#NAME?</v>
      </c>
    </row>
    <row r="71" spans="2:19" x14ac:dyDescent="0.45">
      <c r="B71">
        <v>65</v>
      </c>
      <c r="C71" s="17" t="e">
        <f ca="1">_xll.RiskTriang($D$2,$E$2,$F$2)</f>
        <v>#NAME?</v>
      </c>
      <c r="D71" s="17" t="e">
        <f t="shared" ca="1" si="1"/>
        <v>#NAME?</v>
      </c>
      <c r="E71" s="19" t="e">
        <f ca="1">$C71*'Total CH4 prod CO2 Inj'!C69+$D71*'Total CH4 prod CO2 Inj'!T69-'Inj sep cost'!C69-'Inj sep cost'!T69</f>
        <v>#NAME?</v>
      </c>
      <c r="F71" s="19" t="e">
        <f ca="1">$C71*'Total CH4 prod CO2 Inj'!D69+$D71*'Total CH4 prod CO2 Inj'!U69-'Inj sep cost'!D69-'Inj sep cost'!U69</f>
        <v>#NAME?</v>
      </c>
      <c r="G71" s="19" t="e">
        <f ca="1">$C71*'Total CH4 prod CO2 Inj'!E69+$D71*'Total CH4 prod CO2 Inj'!V69-'Inj sep cost'!E69-'Inj sep cost'!V69</f>
        <v>#NAME?</v>
      </c>
      <c r="H71" s="19" t="e">
        <f ca="1">$C71*'Total CH4 prod CO2 Inj'!F69+$D71*'Total CH4 prod CO2 Inj'!W69-'Inj sep cost'!F69-'Inj sep cost'!W69</f>
        <v>#NAME?</v>
      </c>
      <c r="I71" s="19" t="e">
        <f ca="1">$C71*'Total CH4 prod CO2 Inj'!G69+$D71*'Total CH4 prod CO2 Inj'!X69-'Inj sep cost'!G69-'Inj sep cost'!X69</f>
        <v>#NAME?</v>
      </c>
      <c r="J71" s="19" t="e">
        <f ca="1">$C71*'Total CH4 prod CO2 Inj'!H69+$D71*'Total CH4 prod CO2 Inj'!Y69-'Inj sep cost'!H69-'Inj sep cost'!Y69</f>
        <v>#NAME?</v>
      </c>
      <c r="K71" s="19" t="e">
        <f ca="1">$C71*'Total CH4 prod CO2 Inj'!I69+$D71*'Total CH4 prod CO2 Inj'!Z69-'Inj sep cost'!I69-'Inj sep cost'!Z69</f>
        <v>#NAME?</v>
      </c>
      <c r="L71" s="19" t="e">
        <f ca="1">$C71*'Total CH4 prod CO2 Inj'!J69+$D71*'Total CH4 prod CO2 Inj'!AA69-'Inj sep cost'!J69-'Inj sep cost'!AA69</f>
        <v>#NAME?</v>
      </c>
      <c r="M71" s="19" t="e">
        <f ca="1">$C71*'Total CH4 prod CO2 Inj'!K69+$D71*'Total CH4 prod CO2 Inj'!AB69-'Inj sep cost'!K69-'Inj sep cost'!AB69</f>
        <v>#NAME?</v>
      </c>
      <c r="N71" s="19" t="e">
        <f ca="1">$C71*'Total CH4 prod CO2 Inj'!L69+$D71*'Total CH4 prod CO2 Inj'!AC69-'Inj sep cost'!L69-'Inj sep cost'!AC69</f>
        <v>#NAME?</v>
      </c>
      <c r="O71" s="19" t="e">
        <f ca="1">$C71*'Total CH4 prod CO2 Inj'!M69+$D71*'Total CH4 prod CO2 Inj'!AD69-'Inj sep cost'!M69-'Inj sep cost'!AD69</f>
        <v>#NAME?</v>
      </c>
      <c r="P71" s="19" t="e">
        <f ca="1">$C71*'Total CH4 prod CO2 Inj'!N69+$D71*'Total CH4 prod CO2 Inj'!AE69-'Inj sep cost'!N69-'Inj sep cost'!AE69</f>
        <v>#NAME?</v>
      </c>
      <c r="Q71" s="19" t="e">
        <f ca="1">$C71*'Total CH4 prod CO2 Inj'!O69+$D71*'Total CH4 prod CO2 Inj'!AF69-'Inj sep cost'!O69-'Inj sep cost'!AF69</f>
        <v>#NAME?</v>
      </c>
      <c r="R71" s="19" t="e">
        <f ca="1">$C71*'Total CH4 prod CO2 Inj'!P69+$D71*'Total CH4 prod CO2 Inj'!AG69-'Inj sep cost'!P69-'Inj sep cost'!AG69</f>
        <v>#NAME?</v>
      </c>
      <c r="S71" s="19" t="e">
        <f ca="1">$C71*'Total CH4 prod CO2 Inj'!Q69+$D71*'Total CH4 prod CO2 Inj'!AH69-'Inj sep cost'!Q69-'Inj sep cost'!AH69</f>
        <v>#NAME?</v>
      </c>
    </row>
    <row r="72" spans="2:19" x14ac:dyDescent="0.45">
      <c r="B72">
        <v>66</v>
      </c>
      <c r="C72" s="17" t="e">
        <f ca="1">_xll.RiskTriang($D$2,$E$2,$F$2)</f>
        <v>#NAME?</v>
      </c>
      <c r="D72" s="17" t="e">
        <f t="shared" ref="D72:D106" ca="1" si="2">D71*(1+$D$3)</f>
        <v>#NAME?</v>
      </c>
      <c r="E72" s="19" t="e">
        <f ca="1">$C72*'Total CH4 prod CO2 Inj'!C70+$D72*'Total CH4 prod CO2 Inj'!T70-'Inj sep cost'!C70-'Inj sep cost'!T70</f>
        <v>#NAME?</v>
      </c>
      <c r="F72" s="19" t="e">
        <f ca="1">$C72*'Total CH4 prod CO2 Inj'!D70+$D72*'Total CH4 prod CO2 Inj'!U70-'Inj sep cost'!D70-'Inj sep cost'!U70</f>
        <v>#NAME?</v>
      </c>
      <c r="G72" s="19" t="e">
        <f ca="1">$C72*'Total CH4 prod CO2 Inj'!E70+$D72*'Total CH4 prod CO2 Inj'!V70-'Inj sep cost'!E70-'Inj sep cost'!V70</f>
        <v>#NAME?</v>
      </c>
      <c r="H72" s="19" t="e">
        <f ca="1">$C72*'Total CH4 prod CO2 Inj'!F70+$D72*'Total CH4 prod CO2 Inj'!W70-'Inj sep cost'!F70-'Inj sep cost'!W70</f>
        <v>#NAME?</v>
      </c>
      <c r="I72" s="19" t="e">
        <f ca="1">$C72*'Total CH4 prod CO2 Inj'!G70+$D72*'Total CH4 prod CO2 Inj'!X70-'Inj sep cost'!G70-'Inj sep cost'!X70</f>
        <v>#NAME?</v>
      </c>
      <c r="J72" s="19" t="e">
        <f ca="1">$C72*'Total CH4 prod CO2 Inj'!H70+$D72*'Total CH4 prod CO2 Inj'!Y70-'Inj sep cost'!H70-'Inj sep cost'!Y70</f>
        <v>#NAME?</v>
      </c>
      <c r="K72" s="19" t="e">
        <f ca="1">$C72*'Total CH4 prod CO2 Inj'!I70+$D72*'Total CH4 prod CO2 Inj'!Z70-'Inj sep cost'!I70-'Inj sep cost'!Z70</f>
        <v>#NAME?</v>
      </c>
      <c r="L72" s="19" t="e">
        <f ca="1">$C72*'Total CH4 prod CO2 Inj'!J70+$D72*'Total CH4 prod CO2 Inj'!AA70-'Inj sep cost'!J70-'Inj sep cost'!AA70</f>
        <v>#NAME?</v>
      </c>
      <c r="M72" s="19" t="e">
        <f ca="1">$C72*'Total CH4 prod CO2 Inj'!K70+$D72*'Total CH4 prod CO2 Inj'!AB70-'Inj sep cost'!K70-'Inj sep cost'!AB70</f>
        <v>#NAME?</v>
      </c>
      <c r="N72" s="19" t="e">
        <f ca="1">$C72*'Total CH4 prod CO2 Inj'!L70+$D72*'Total CH4 prod CO2 Inj'!AC70-'Inj sep cost'!L70-'Inj sep cost'!AC70</f>
        <v>#NAME?</v>
      </c>
      <c r="O72" s="19" t="e">
        <f ca="1">$C72*'Total CH4 prod CO2 Inj'!M70+$D72*'Total CH4 prod CO2 Inj'!AD70-'Inj sep cost'!M70-'Inj sep cost'!AD70</f>
        <v>#NAME?</v>
      </c>
      <c r="P72" s="19" t="e">
        <f ca="1">$C72*'Total CH4 prod CO2 Inj'!N70+$D72*'Total CH4 prod CO2 Inj'!AE70-'Inj sep cost'!N70-'Inj sep cost'!AE70</f>
        <v>#NAME?</v>
      </c>
      <c r="Q72" s="19" t="e">
        <f ca="1">$C72*'Total CH4 prod CO2 Inj'!O70+$D72*'Total CH4 prod CO2 Inj'!AF70-'Inj sep cost'!O70-'Inj sep cost'!AF70</f>
        <v>#NAME?</v>
      </c>
      <c r="R72" s="19" t="e">
        <f ca="1">$C72*'Total CH4 prod CO2 Inj'!P70+$D72*'Total CH4 prod CO2 Inj'!AG70-'Inj sep cost'!P70-'Inj sep cost'!AG70</f>
        <v>#NAME?</v>
      </c>
      <c r="S72" s="19" t="e">
        <f ca="1">$C72*'Total CH4 prod CO2 Inj'!Q70+$D72*'Total CH4 prod CO2 Inj'!AH70-'Inj sep cost'!Q70-'Inj sep cost'!AH70</f>
        <v>#NAME?</v>
      </c>
    </row>
    <row r="73" spans="2:19" x14ac:dyDescent="0.45">
      <c r="B73">
        <v>67</v>
      </c>
      <c r="C73" s="17" t="e">
        <f ca="1">_xll.RiskTriang($D$2,$E$2,$F$2)</f>
        <v>#NAME?</v>
      </c>
      <c r="D73" s="17" t="e">
        <f t="shared" ca="1" si="2"/>
        <v>#NAME?</v>
      </c>
      <c r="E73" s="19" t="e">
        <f ca="1">$C73*'Total CH4 prod CO2 Inj'!C71+$D73*'Total CH4 prod CO2 Inj'!T71-'Inj sep cost'!C71-'Inj sep cost'!T71</f>
        <v>#NAME?</v>
      </c>
      <c r="F73" s="19" t="e">
        <f ca="1">$C73*'Total CH4 prod CO2 Inj'!D71+$D73*'Total CH4 prod CO2 Inj'!U71-'Inj sep cost'!D71-'Inj sep cost'!U71</f>
        <v>#NAME?</v>
      </c>
      <c r="G73" s="19" t="e">
        <f ca="1">$C73*'Total CH4 prod CO2 Inj'!E71+$D73*'Total CH4 prod CO2 Inj'!V71-'Inj sep cost'!E71-'Inj sep cost'!V71</f>
        <v>#NAME?</v>
      </c>
      <c r="H73" s="19" t="e">
        <f ca="1">$C73*'Total CH4 prod CO2 Inj'!F71+$D73*'Total CH4 prod CO2 Inj'!W71-'Inj sep cost'!F71-'Inj sep cost'!W71</f>
        <v>#NAME?</v>
      </c>
      <c r="I73" s="19" t="e">
        <f ca="1">$C73*'Total CH4 prod CO2 Inj'!G71+$D73*'Total CH4 prod CO2 Inj'!X71-'Inj sep cost'!G71-'Inj sep cost'!X71</f>
        <v>#NAME?</v>
      </c>
      <c r="J73" s="19" t="e">
        <f ca="1">$C73*'Total CH4 prod CO2 Inj'!H71+$D73*'Total CH4 prod CO2 Inj'!Y71-'Inj sep cost'!H71-'Inj sep cost'!Y71</f>
        <v>#NAME?</v>
      </c>
      <c r="K73" s="19" t="e">
        <f ca="1">$C73*'Total CH4 prod CO2 Inj'!I71+$D73*'Total CH4 prod CO2 Inj'!Z71-'Inj sep cost'!I71-'Inj sep cost'!Z71</f>
        <v>#NAME?</v>
      </c>
      <c r="L73" s="19" t="e">
        <f ca="1">$C73*'Total CH4 prod CO2 Inj'!J71+$D73*'Total CH4 prod CO2 Inj'!AA71-'Inj sep cost'!J71-'Inj sep cost'!AA71</f>
        <v>#NAME?</v>
      </c>
      <c r="M73" s="19" t="e">
        <f ca="1">$C73*'Total CH4 prod CO2 Inj'!K71+$D73*'Total CH4 prod CO2 Inj'!AB71-'Inj sep cost'!K71-'Inj sep cost'!AB71</f>
        <v>#NAME?</v>
      </c>
      <c r="N73" s="19" t="e">
        <f ca="1">$C73*'Total CH4 prod CO2 Inj'!L71+$D73*'Total CH4 prod CO2 Inj'!AC71-'Inj sep cost'!L71-'Inj sep cost'!AC71</f>
        <v>#NAME?</v>
      </c>
      <c r="O73" s="19" t="e">
        <f ca="1">$C73*'Total CH4 prod CO2 Inj'!M71+$D73*'Total CH4 prod CO2 Inj'!AD71-'Inj sep cost'!M71-'Inj sep cost'!AD71</f>
        <v>#NAME?</v>
      </c>
      <c r="P73" s="19" t="e">
        <f ca="1">$C73*'Total CH4 prod CO2 Inj'!N71+$D73*'Total CH4 prod CO2 Inj'!AE71-'Inj sep cost'!N71-'Inj sep cost'!AE71</f>
        <v>#NAME?</v>
      </c>
      <c r="Q73" s="19" t="e">
        <f ca="1">$C73*'Total CH4 prod CO2 Inj'!O71+$D73*'Total CH4 prod CO2 Inj'!AF71-'Inj sep cost'!O71-'Inj sep cost'!AF71</f>
        <v>#NAME?</v>
      </c>
      <c r="R73" s="19" t="e">
        <f ca="1">$C73*'Total CH4 prod CO2 Inj'!P71+$D73*'Total CH4 prod CO2 Inj'!AG71-'Inj sep cost'!P71-'Inj sep cost'!AG71</f>
        <v>#NAME?</v>
      </c>
      <c r="S73" s="19" t="e">
        <f ca="1">$C73*'Total CH4 prod CO2 Inj'!Q71+$D73*'Total CH4 prod CO2 Inj'!AH71-'Inj sep cost'!Q71-'Inj sep cost'!AH71</f>
        <v>#NAME?</v>
      </c>
    </row>
    <row r="74" spans="2:19" x14ac:dyDescent="0.45">
      <c r="B74">
        <v>68</v>
      </c>
      <c r="C74" s="17" t="e">
        <f ca="1">_xll.RiskTriang($D$2,$E$2,$F$2)</f>
        <v>#NAME?</v>
      </c>
      <c r="D74" s="17" t="e">
        <f t="shared" ca="1" si="2"/>
        <v>#NAME?</v>
      </c>
      <c r="E74" s="19" t="e">
        <f ca="1">$C74*'Total CH4 prod CO2 Inj'!C72+$D74*'Total CH4 prod CO2 Inj'!T72-'Inj sep cost'!C72-'Inj sep cost'!T72</f>
        <v>#NAME?</v>
      </c>
      <c r="F74" s="19" t="e">
        <f ca="1">$C74*'Total CH4 prod CO2 Inj'!D72+$D74*'Total CH4 prod CO2 Inj'!U72-'Inj sep cost'!D72-'Inj sep cost'!U72</f>
        <v>#NAME?</v>
      </c>
      <c r="G74" s="19" t="e">
        <f ca="1">$C74*'Total CH4 prod CO2 Inj'!E72+$D74*'Total CH4 prod CO2 Inj'!V72-'Inj sep cost'!E72-'Inj sep cost'!V72</f>
        <v>#NAME?</v>
      </c>
      <c r="H74" s="19" t="e">
        <f ca="1">$C74*'Total CH4 prod CO2 Inj'!F72+$D74*'Total CH4 prod CO2 Inj'!W72-'Inj sep cost'!F72-'Inj sep cost'!W72</f>
        <v>#NAME?</v>
      </c>
      <c r="I74" s="19" t="e">
        <f ca="1">$C74*'Total CH4 prod CO2 Inj'!G72+$D74*'Total CH4 prod CO2 Inj'!X72-'Inj sep cost'!G72-'Inj sep cost'!X72</f>
        <v>#NAME?</v>
      </c>
      <c r="J74" s="19" t="e">
        <f ca="1">$C74*'Total CH4 prod CO2 Inj'!H72+$D74*'Total CH4 prod CO2 Inj'!Y72-'Inj sep cost'!H72-'Inj sep cost'!Y72</f>
        <v>#NAME?</v>
      </c>
      <c r="K74" s="19" t="e">
        <f ca="1">$C74*'Total CH4 prod CO2 Inj'!I72+$D74*'Total CH4 prod CO2 Inj'!Z72-'Inj sep cost'!I72-'Inj sep cost'!Z72</f>
        <v>#NAME?</v>
      </c>
      <c r="L74" s="19" t="e">
        <f ca="1">$C74*'Total CH4 prod CO2 Inj'!J72+$D74*'Total CH4 prod CO2 Inj'!AA72-'Inj sep cost'!J72-'Inj sep cost'!AA72</f>
        <v>#NAME?</v>
      </c>
      <c r="M74" s="19" t="e">
        <f ca="1">$C74*'Total CH4 prod CO2 Inj'!K72+$D74*'Total CH4 prod CO2 Inj'!AB72-'Inj sep cost'!K72-'Inj sep cost'!AB72</f>
        <v>#NAME?</v>
      </c>
      <c r="N74" s="19" t="e">
        <f ca="1">$C74*'Total CH4 prod CO2 Inj'!L72+$D74*'Total CH4 prod CO2 Inj'!AC72-'Inj sep cost'!L72-'Inj sep cost'!AC72</f>
        <v>#NAME?</v>
      </c>
      <c r="O74" s="19" t="e">
        <f ca="1">$C74*'Total CH4 prod CO2 Inj'!M72+$D74*'Total CH4 prod CO2 Inj'!AD72-'Inj sep cost'!M72-'Inj sep cost'!AD72</f>
        <v>#NAME?</v>
      </c>
      <c r="P74" s="19" t="e">
        <f ca="1">$C74*'Total CH4 prod CO2 Inj'!N72+$D74*'Total CH4 prod CO2 Inj'!AE72-'Inj sep cost'!N72-'Inj sep cost'!AE72</f>
        <v>#NAME?</v>
      </c>
      <c r="Q74" s="19" t="e">
        <f ca="1">$C74*'Total CH4 prod CO2 Inj'!O72+$D74*'Total CH4 prod CO2 Inj'!AF72-'Inj sep cost'!O72-'Inj sep cost'!AF72</f>
        <v>#NAME?</v>
      </c>
      <c r="R74" s="19" t="e">
        <f ca="1">$C74*'Total CH4 prod CO2 Inj'!P72+$D74*'Total CH4 prod CO2 Inj'!AG72-'Inj sep cost'!P72-'Inj sep cost'!AG72</f>
        <v>#NAME?</v>
      </c>
      <c r="S74" s="19" t="e">
        <f ca="1">$C74*'Total CH4 prod CO2 Inj'!Q72+$D74*'Total CH4 prod CO2 Inj'!AH72-'Inj sep cost'!Q72-'Inj sep cost'!AH72</f>
        <v>#NAME?</v>
      </c>
    </row>
    <row r="75" spans="2:19" x14ac:dyDescent="0.45">
      <c r="B75">
        <v>69</v>
      </c>
      <c r="C75" s="17" t="e">
        <f ca="1">_xll.RiskTriang($D$2,$E$2,$F$2)</f>
        <v>#NAME?</v>
      </c>
      <c r="D75" s="17" t="e">
        <f t="shared" ca="1" si="2"/>
        <v>#NAME?</v>
      </c>
      <c r="E75" s="19" t="e">
        <f ca="1">$C75*'Total CH4 prod CO2 Inj'!C73+$D75*'Total CH4 prod CO2 Inj'!T73-'Inj sep cost'!C73-'Inj sep cost'!T73</f>
        <v>#NAME?</v>
      </c>
      <c r="F75" s="19" t="e">
        <f ca="1">$C75*'Total CH4 prod CO2 Inj'!D73+$D75*'Total CH4 prod CO2 Inj'!U73-'Inj sep cost'!D73-'Inj sep cost'!U73</f>
        <v>#NAME?</v>
      </c>
      <c r="G75" s="19" t="e">
        <f ca="1">$C75*'Total CH4 prod CO2 Inj'!E73+$D75*'Total CH4 prod CO2 Inj'!V73-'Inj sep cost'!E73-'Inj sep cost'!V73</f>
        <v>#NAME?</v>
      </c>
      <c r="H75" s="19" t="e">
        <f ca="1">$C75*'Total CH4 prod CO2 Inj'!F73+$D75*'Total CH4 prod CO2 Inj'!W73-'Inj sep cost'!F73-'Inj sep cost'!W73</f>
        <v>#NAME?</v>
      </c>
      <c r="I75" s="19" t="e">
        <f ca="1">$C75*'Total CH4 prod CO2 Inj'!G73+$D75*'Total CH4 prod CO2 Inj'!X73-'Inj sep cost'!G73-'Inj sep cost'!X73</f>
        <v>#NAME?</v>
      </c>
      <c r="J75" s="19" t="e">
        <f ca="1">$C75*'Total CH4 prod CO2 Inj'!H73+$D75*'Total CH4 prod CO2 Inj'!Y73-'Inj sep cost'!H73-'Inj sep cost'!Y73</f>
        <v>#NAME?</v>
      </c>
      <c r="K75" s="19" t="e">
        <f ca="1">$C75*'Total CH4 prod CO2 Inj'!I73+$D75*'Total CH4 prod CO2 Inj'!Z73-'Inj sep cost'!I73-'Inj sep cost'!Z73</f>
        <v>#NAME?</v>
      </c>
      <c r="L75" s="19" t="e">
        <f ca="1">$C75*'Total CH4 prod CO2 Inj'!J73+$D75*'Total CH4 prod CO2 Inj'!AA73-'Inj sep cost'!J73-'Inj sep cost'!AA73</f>
        <v>#NAME?</v>
      </c>
      <c r="M75" s="19" t="e">
        <f ca="1">$C75*'Total CH4 prod CO2 Inj'!K73+$D75*'Total CH4 prod CO2 Inj'!AB73-'Inj sep cost'!K73-'Inj sep cost'!AB73</f>
        <v>#NAME?</v>
      </c>
      <c r="N75" s="19" t="e">
        <f ca="1">$C75*'Total CH4 prod CO2 Inj'!L73+$D75*'Total CH4 prod CO2 Inj'!AC73-'Inj sep cost'!L73-'Inj sep cost'!AC73</f>
        <v>#NAME?</v>
      </c>
      <c r="O75" s="19" t="e">
        <f ca="1">$C75*'Total CH4 prod CO2 Inj'!M73+$D75*'Total CH4 prod CO2 Inj'!AD73-'Inj sep cost'!M73-'Inj sep cost'!AD73</f>
        <v>#NAME?</v>
      </c>
      <c r="P75" s="19" t="e">
        <f ca="1">$C75*'Total CH4 prod CO2 Inj'!N73+$D75*'Total CH4 prod CO2 Inj'!AE73-'Inj sep cost'!N73-'Inj sep cost'!AE73</f>
        <v>#NAME?</v>
      </c>
      <c r="Q75" s="19" t="e">
        <f ca="1">$C75*'Total CH4 prod CO2 Inj'!O73+$D75*'Total CH4 prod CO2 Inj'!AF73-'Inj sep cost'!O73-'Inj sep cost'!AF73</f>
        <v>#NAME?</v>
      </c>
      <c r="R75" s="19" t="e">
        <f ca="1">$C75*'Total CH4 prod CO2 Inj'!P73+$D75*'Total CH4 prod CO2 Inj'!AG73-'Inj sep cost'!P73-'Inj sep cost'!AG73</f>
        <v>#NAME?</v>
      </c>
      <c r="S75" s="19" t="e">
        <f ca="1">$C75*'Total CH4 prod CO2 Inj'!Q73+$D75*'Total CH4 prod CO2 Inj'!AH73-'Inj sep cost'!Q73-'Inj sep cost'!AH73</f>
        <v>#NAME?</v>
      </c>
    </row>
    <row r="76" spans="2:19" x14ac:dyDescent="0.45">
      <c r="B76">
        <v>70</v>
      </c>
      <c r="C76" s="17" t="e">
        <f ca="1">_xll.RiskTriang($D$2,$E$2,$F$2)</f>
        <v>#NAME?</v>
      </c>
      <c r="D76" s="17" t="e">
        <f t="shared" ca="1" si="2"/>
        <v>#NAME?</v>
      </c>
      <c r="E76" s="19" t="e">
        <f ca="1">$C76*'Total CH4 prod CO2 Inj'!C74+$D76*'Total CH4 prod CO2 Inj'!T74-'Inj sep cost'!C74-'Inj sep cost'!T74</f>
        <v>#NAME?</v>
      </c>
      <c r="F76" s="19" t="e">
        <f ca="1">$C76*'Total CH4 prod CO2 Inj'!D74+$D76*'Total CH4 prod CO2 Inj'!U74-'Inj sep cost'!D74-'Inj sep cost'!U74</f>
        <v>#NAME?</v>
      </c>
      <c r="G76" s="19" t="e">
        <f ca="1">$C76*'Total CH4 prod CO2 Inj'!E74+$D76*'Total CH4 prod CO2 Inj'!V74-'Inj sep cost'!E74-'Inj sep cost'!V74</f>
        <v>#NAME?</v>
      </c>
      <c r="H76" s="19" t="e">
        <f ca="1">$C76*'Total CH4 prod CO2 Inj'!F74+$D76*'Total CH4 prod CO2 Inj'!W74-'Inj sep cost'!F74-'Inj sep cost'!W74</f>
        <v>#NAME?</v>
      </c>
      <c r="I76" s="19" t="e">
        <f ca="1">$C76*'Total CH4 prod CO2 Inj'!G74+$D76*'Total CH4 prod CO2 Inj'!X74-'Inj sep cost'!G74-'Inj sep cost'!X74</f>
        <v>#NAME?</v>
      </c>
      <c r="J76" s="19" t="e">
        <f ca="1">$C76*'Total CH4 prod CO2 Inj'!H74+$D76*'Total CH4 prod CO2 Inj'!Y74-'Inj sep cost'!H74-'Inj sep cost'!Y74</f>
        <v>#NAME?</v>
      </c>
      <c r="K76" s="19" t="e">
        <f ca="1">$C76*'Total CH4 prod CO2 Inj'!I74+$D76*'Total CH4 prod CO2 Inj'!Z74-'Inj sep cost'!I74-'Inj sep cost'!Z74</f>
        <v>#NAME?</v>
      </c>
      <c r="L76" s="19" t="e">
        <f ca="1">$C76*'Total CH4 prod CO2 Inj'!J74+$D76*'Total CH4 prod CO2 Inj'!AA74-'Inj sep cost'!J74-'Inj sep cost'!AA74</f>
        <v>#NAME?</v>
      </c>
      <c r="M76" s="19" t="e">
        <f ca="1">$C76*'Total CH4 prod CO2 Inj'!K74+$D76*'Total CH4 prod CO2 Inj'!AB74-'Inj sep cost'!K74-'Inj sep cost'!AB74</f>
        <v>#NAME?</v>
      </c>
      <c r="N76" s="19" t="e">
        <f ca="1">$C76*'Total CH4 prod CO2 Inj'!L74+$D76*'Total CH4 prod CO2 Inj'!AC74-'Inj sep cost'!L74-'Inj sep cost'!AC74</f>
        <v>#NAME?</v>
      </c>
      <c r="O76" s="19" t="e">
        <f ca="1">$C76*'Total CH4 prod CO2 Inj'!M74+$D76*'Total CH4 prod CO2 Inj'!AD74-'Inj sep cost'!M74-'Inj sep cost'!AD74</f>
        <v>#NAME?</v>
      </c>
      <c r="P76" s="19" t="e">
        <f ca="1">$C76*'Total CH4 prod CO2 Inj'!N74+$D76*'Total CH4 prod CO2 Inj'!AE74-'Inj sep cost'!N74-'Inj sep cost'!AE74</f>
        <v>#NAME?</v>
      </c>
      <c r="Q76" s="19" t="e">
        <f ca="1">$C76*'Total CH4 prod CO2 Inj'!O74+$D76*'Total CH4 prod CO2 Inj'!AF74-'Inj sep cost'!O74-'Inj sep cost'!AF74</f>
        <v>#NAME?</v>
      </c>
      <c r="R76" s="19" t="e">
        <f ca="1">$C76*'Total CH4 prod CO2 Inj'!P74+$D76*'Total CH4 prod CO2 Inj'!AG74-'Inj sep cost'!P74-'Inj sep cost'!AG74</f>
        <v>#NAME?</v>
      </c>
      <c r="S76" s="19" t="e">
        <f ca="1">$C76*'Total CH4 prod CO2 Inj'!Q74+$D76*'Total CH4 prod CO2 Inj'!AH74-'Inj sep cost'!Q74-'Inj sep cost'!AH74</f>
        <v>#NAME?</v>
      </c>
    </row>
    <row r="77" spans="2:19" x14ac:dyDescent="0.45">
      <c r="B77">
        <v>71</v>
      </c>
      <c r="C77" s="17" t="e">
        <f ca="1">_xll.RiskTriang($D$2,$E$2,$F$2)</f>
        <v>#NAME?</v>
      </c>
      <c r="D77" s="17" t="e">
        <f t="shared" ca="1" si="2"/>
        <v>#NAME?</v>
      </c>
      <c r="E77" s="19" t="e">
        <f ca="1">$C77*'Total CH4 prod CO2 Inj'!C75+$D77*'Total CH4 prod CO2 Inj'!T75-'Inj sep cost'!C75-'Inj sep cost'!T75</f>
        <v>#NAME?</v>
      </c>
      <c r="F77" s="19" t="e">
        <f ca="1">$C77*'Total CH4 prod CO2 Inj'!D75+$D77*'Total CH4 prod CO2 Inj'!U75-'Inj sep cost'!D75-'Inj sep cost'!U75</f>
        <v>#NAME?</v>
      </c>
      <c r="G77" s="19" t="e">
        <f ca="1">$C77*'Total CH4 prod CO2 Inj'!E75+$D77*'Total CH4 prod CO2 Inj'!V75-'Inj sep cost'!E75-'Inj sep cost'!V75</f>
        <v>#NAME?</v>
      </c>
      <c r="H77" s="19" t="e">
        <f ca="1">$C77*'Total CH4 prod CO2 Inj'!F75+$D77*'Total CH4 prod CO2 Inj'!W75-'Inj sep cost'!F75-'Inj sep cost'!W75</f>
        <v>#NAME?</v>
      </c>
      <c r="I77" s="19" t="e">
        <f ca="1">$C77*'Total CH4 prod CO2 Inj'!G75+$D77*'Total CH4 prod CO2 Inj'!X75-'Inj sep cost'!G75-'Inj sep cost'!X75</f>
        <v>#NAME?</v>
      </c>
      <c r="J77" s="19" t="e">
        <f ca="1">$C77*'Total CH4 prod CO2 Inj'!H75+$D77*'Total CH4 prod CO2 Inj'!Y75-'Inj sep cost'!H75-'Inj sep cost'!Y75</f>
        <v>#NAME?</v>
      </c>
      <c r="K77" s="19" t="e">
        <f ca="1">$C77*'Total CH4 prod CO2 Inj'!I75+$D77*'Total CH4 prod CO2 Inj'!Z75-'Inj sep cost'!I75-'Inj sep cost'!Z75</f>
        <v>#NAME?</v>
      </c>
      <c r="L77" s="19" t="e">
        <f ca="1">$C77*'Total CH4 prod CO2 Inj'!J75+$D77*'Total CH4 prod CO2 Inj'!AA75-'Inj sep cost'!J75-'Inj sep cost'!AA75</f>
        <v>#NAME?</v>
      </c>
      <c r="M77" s="19" t="e">
        <f ca="1">$C77*'Total CH4 prod CO2 Inj'!K75+$D77*'Total CH4 prod CO2 Inj'!AB75-'Inj sep cost'!K75-'Inj sep cost'!AB75</f>
        <v>#NAME?</v>
      </c>
      <c r="N77" s="19" t="e">
        <f ca="1">$C77*'Total CH4 prod CO2 Inj'!L75+$D77*'Total CH4 prod CO2 Inj'!AC75-'Inj sep cost'!L75-'Inj sep cost'!AC75</f>
        <v>#NAME?</v>
      </c>
      <c r="O77" s="19" t="e">
        <f ca="1">$C77*'Total CH4 prod CO2 Inj'!M75+$D77*'Total CH4 prod CO2 Inj'!AD75-'Inj sep cost'!M75-'Inj sep cost'!AD75</f>
        <v>#NAME?</v>
      </c>
      <c r="P77" s="19" t="e">
        <f ca="1">$C77*'Total CH4 prod CO2 Inj'!N75+$D77*'Total CH4 prod CO2 Inj'!AE75-'Inj sep cost'!N75-'Inj sep cost'!AE75</f>
        <v>#NAME?</v>
      </c>
      <c r="Q77" s="19" t="e">
        <f ca="1">$C77*'Total CH4 prod CO2 Inj'!O75+$D77*'Total CH4 prod CO2 Inj'!AF75-'Inj sep cost'!O75-'Inj sep cost'!AF75</f>
        <v>#NAME?</v>
      </c>
      <c r="R77" s="19" t="e">
        <f ca="1">$C77*'Total CH4 prod CO2 Inj'!P75+$D77*'Total CH4 prod CO2 Inj'!AG75-'Inj sep cost'!P75-'Inj sep cost'!AG75</f>
        <v>#NAME?</v>
      </c>
      <c r="S77" s="19" t="e">
        <f ca="1">$C77*'Total CH4 prod CO2 Inj'!Q75+$D77*'Total CH4 prod CO2 Inj'!AH75-'Inj sep cost'!Q75-'Inj sep cost'!AH75</f>
        <v>#NAME?</v>
      </c>
    </row>
    <row r="78" spans="2:19" x14ac:dyDescent="0.45">
      <c r="B78">
        <v>72</v>
      </c>
      <c r="C78" s="17" t="e">
        <f ca="1">_xll.RiskTriang($D$2,$E$2,$F$2)</f>
        <v>#NAME?</v>
      </c>
      <c r="D78" s="17" t="e">
        <f t="shared" ca="1" si="2"/>
        <v>#NAME?</v>
      </c>
      <c r="E78" s="19" t="e">
        <f ca="1">$C78*'Total CH4 prod CO2 Inj'!C76+$D78*'Total CH4 prod CO2 Inj'!T76-'Inj sep cost'!C76-'Inj sep cost'!T76</f>
        <v>#NAME?</v>
      </c>
      <c r="F78" s="19" t="e">
        <f ca="1">$C78*'Total CH4 prod CO2 Inj'!D76+$D78*'Total CH4 prod CO2 Inj'!U76-'Inj sep cost'!D76-'Inj sep cost'!U76</f>
        <v>#NAME?</v>
      </c>
      <c r="G78" s="19" t="e">
        <f ca="1">$C78*'Total CH4 prod CO2 Inj'!E76+$D78*'Total CH4 prod CO2 Inj'!V76-'Inj sep cost'!E76-'Inj sep cost'!V76</f>
        <v>#NAME?</v>
      </c>
      <c r="H78" s="19" t="e">
        <f ca="1">$C78*'Total CH4 prod CO2 Inj'!F76+$D78*'Total CH4 prod CO2 Inj'!W76-'Inj sep cost'!F76-'Inj sep cost'!W76</f>
        <v>#NAME?</v>
      </c>
      <c r="I78" s="19" t="e">
        <f ca="1">$C78*'Total CH4 prod CO2 Inj'!G76+$D78*'Total CH4 prod CO2 Inj'!X76-'Inj sep cost'!G76-'Inj sep cost'!X76</f>
        <v>#NAME?</v>
      </c>
      <c r="J78" s="19" t="e">
        <f ca="1">$C78*'Total CH4 prod CO2 Inj'!H76+$D78*'Total CH4 prod CO2 Inj'!Y76-'Inj sep cost'!H76-'Inj sep cost'!Y76</f>
        <v>#NAME?</v>
      </c>
      <c r="K78" s="19" t="e">
        <f ca="1">$C78*'Total CH4 prod CO2 Inj'!I76+$D78*'Total CH4 prod CO2 Inj'!Z76-'Inj sep cost'!I76-'Inj sep cost'!Z76</f>
        <v>#NAME?</v>
      </c>
      <c r="L78" s="19" t="e">
        <f ca="1">$C78*'Total CH4 prod CO2 Inj'!J76+$D78*'Total CH4 prod CO2 Inj'!AA76-'Inj sep cost'!J76-'Inj sep cost'!AA76</f>
        <v>#NAME?</v>
      </c>
      <c r="M78" s="19" t="e">
        <f ca="1">$C78*'Total CH4 prod CO2 Inj'!K76+$D78*'Total CH4 prod CO2 Inj'!AB76-'Inj sep cost'!K76-'Inj sep cost'!AB76</f>
        <v>#NAME?</v>
      </c>
      <c r="N78" s="19" t="e">
        <f ca="1">$C78*'Total CH4 prod CO2 Inj'!L76+$D78*'Total CH4 prod CO2 Inj'!AC76-'Inj sep cost'!L76-'Inj sep cost'!AC76</f>
        <v>#NAME?</v>
      </c>
      <c r="O78" s="19" t="e">
        <f ca="1">$C78*'Total CH4 prod CO2 Inj'!M76+$D78*'Total CH4 prod CO2 Inj'!AD76-'Inj sep cost'!M76-'Inj sep cost'!AD76</f>
        <v>#NAME?</v>
      </c>
      <c r="P78" s="19" t="e">
        <f ca="1">$C78*'Total CH4 prod CO2 Inj'!N76+$D78*'Total CH4 prod CO2 Inj'!AE76-'Inj sep cost'!N76-'Inj sep cost'!AE76</f>
        <v>#NAME?</v>
      </c>
      <c r="Q78" s="19" t="e">
        <f ca="1">$C78*'Total CH4 prod CO2 Inj'!O76+$D78*'Total CH4 prod CO2 Inj'!AF76-'Inj sep cost'!O76-'Inj sep cost'!AF76</f>
        <v>#NAME?</v>
      </c>
      <c r="R78" s="19" t="e">
        <f ca="1">$C78*'Total CH4 prod CO2 Inj'!P76+$D78*'Total CH4 prod CO2 Inj'!AG76-'Inj sep cost'!P76-'Inj sep cost'!AG76</f>
        <v>#NAME?</v>
      </c>
      <c r="S78" s="19" t="e">
        <f ca="1">$C78*'Total CH4 prod CO2 Inj'!Q76+$D78*'Total CH4 prod CO2 Inj'!AH76-'Inj sep cost'!Q76-'Inj sep cost'!AH76</f>
        <v>#NAME?</v>
      </c>
    </row>
    <row r="79" spans="2:19" x14ac:dyDescent="0.45">
      <c r="B79">
        <v>73</v>
      </c>
      <c r="C79" s="17" t="e">
        <f ca="1">_xll.RiskTriang($D$2,$E$2,$F$2)</f>
        <v>#NAME?</v>
      </c>
      <c r="D79" s="17" t="e">
        <f t="shared" ca="1" si="2"/>
        <v>#NAME?</v>
      </c>
      <c r="E79" s="19" t="e">
        <f ca="1">$C79*'Total CH4 prod CO2 Inj'!C77+$D79*'Total CH4 prod CO2 Inj'!T77-'Inj sep cost'!C77-'Inj sep cost'!T77</f>
        <v>#NAME?</v>
      </c>
      <c r="F79" s="19" t="e">
        <f ca="1">$C79*'Total CH4 prod CO2 Inj'!D77+$D79*'Total CH4 prod CO2 Inj'!U77-'Inj sep cost'!D77-'Inj sep cost'!U77</f>
        <v>#NAME?</v>
      </c>
      <c r="G79" s="19" t="e">
        <f ca="1">$C79*'Total CH4 prod CO2 Inj'!E77+$D79*'Total CH4 prod CO2 Inj'!V77-'Inj sep cost'!E77-'Inj sep cost'!V77</f>
        <v>#NAME?</v>
      </c>
      <c r="H79" s="19" t="e">
        <f ca="1">$C79*'Total CH4 prod CO2 Inj'!F77+$D79*'Total CH4 prod CO2 Inj'!W77-'Inj sep cost'!F77-'Inj sep cost'!W77</f>
        <v>#NAME?</v>
      </c>
      <c r="I79" s="19" t="e">
        <f ca="1">$C79*'Total CH4 prod CO2 Inj'!G77+$D79*'Total CH4 prod CO2 Inj'!X77-'Inj sep cost'!G77-'Inj sep cost'!X77</f>
        <v>#NAME?</v>
      </c>
      <c r="J79" s="19" t="e">
        <f ca="1">$C79*'Total CH4 prod CO2 Inj'!H77+$D79*'Total CH4 prod CO2 Inj'!Y77-'Inj sep cost'!H77-'Inj sep cost'!Y77</f>
        <v>#NAME?</v>
      </c>
      <c r="K79" s="19" t="e">
        <f ca="1">$C79*'Total CH4 prod CO2 Inj'!I77+$D79*'Total CH4 prod CO2 Inj'!Z77-'Inj sep cost'!I77-'Inj sep cost'!Z77</f>
        <v>#NAME?</v>
      </c>
      <c r="L79" s="19" t="e">
        <f ca="1">$C79*'Total CH4 prod CO2 Inj'!J77+$D79*'Total CH4 prod CO2 Inj'!AA77-'Inj sep cost'!J77-'Inj sep cost'!AA77</f>
        <v>#NAME?</v>
      </c>
      <c r="M79" s="19" t="e">
        <f ca="1">$C79*'Total CH4 prod CO2 Inj'!K77+$D79*'Total CH4 prod CO2 Inj'!AB77-'Inj sep cost'!K77-'Inj sep cost'!AB77</f>
        <v>#NAME?</v>
      </c>
      <c r="N79" s="19" t="e">
        <f ca="1">$C79*'Total CH4 prod CO2 Inj'!L77+$D79*'Total CH4 prod CO2 Inj'!AC77-'Inj sep cost'!L77-'Inj sep cost'!AC77</f>
        <v>#NAME?</v>
      </c>
      <c r="O79" s="19" t="e">
        <f ca="1">$C79*'Total CH4 prod CO2 Inj'!M77+$D79*'Total CH4 prod CO2 Inj'!AD77-'Inj sep cost'!M77-'Inj sep cost'!AD77</f>
        <v>#NAME?</v>
      </c>
      <c r="P79" s="19" t="e">
        <f ca="1">$C79*'Total CH4 prod CO2 Inj'!N77+$D79*'Total CH4 prod CO2 Inj'!AE77-'Inj sep cost'!N77-'Inj sep cost'!AE77</f>
        <v>#NAME?</v>
      </c>
      <c r="Q79" s="19" t="e">
        <f ca="1">$C79*'Total CH4 prod CO2 Inj'!O77+$D79*'Total CH4 prod CO2 Inj'!AF77-'Inj sep cost'!O77-'Inj sep cost'!AF77</f>
        <v>#NAME?</v>
      </c>
      <c r="R79" s="19" t="e">
        <f ca="1">$C79*'Total CH4 prod CO2 Inj'!P77+$D79*'Total CH4 prod CO2 Inj'!AG77-'Inj sep cost'!P77-'Inj sep cost'!AG77</f>
        <v>#NAME?</v>
      </c>
      <c r="S79" s="19" t="e">
        <f ca="1">$C79*'Total CH4 prod CO2 Inj'!Q77+$D79*'Total CH4 prod CO2 Inj'!AH77-'Inj sep cost'!Q77-'Inj sep cost'!AH77</f>
        <v>#NAME?</v>
      </c>
    </row>
    <row r="80" spans="2:19" x14ac:dyDescent="0.45">
      <c r="B80">
        <v>74</v>
      </c>
      <c r="C80" s="17" t="e">
        <f ca="1">_xll.RiskTriang($D$2,$E$2,$F$2)</f>
        <v>#NAME?</v>
      </c>
      <c r="D80" s="17" t="e">
        <f t="shared" ca="1" si="2"/>
        <v>#NAME?</v>
      </c>
      <c r="E80" s="19" t="e">
        <f ca="1">$C80*'Total CH4 prod CO2 Inj'!C78+$D80*'Total CH4 prod CO2 Inj'!T78-'Inj sep cost'!C78-'Inj sep cost'!T78</f>
        <v>#NAME?</v>
      </c>
      <c r="F80" s="19" t="e">
        <f ca="1">$C80*'Total CH4 prod CO2 Inj'!D78+$D80*'Total CH4 prod CO2 Inj'!U78-'Inj sep cost'!D78-'Inj sep cost'!U78</f>
        <v>#NAME?</v>
      </c>
      <c r="G80" s="19" t="e">
        <f ca="1">$C80*'Total CH4 prod CO2 Inj'!E78+$D80*'Total CH4 prod CO2 Inj'!V78-'Inj sep cost'!E78-'Inj sep cost'!V78</f>
        <v>#NAME?</v>
      </c>
      <c r="H80" s="19" t="e">
        <f ca="1">$C80*'Total CH4 prod CO2 Inj'!F78+$D80*'Total CH4 prod CO2 Inj'!W78-'Inj sep cost'!F78-'Inj sep cost'!W78</f>
        <v>#NAME?</v>
      </c>
      <c r="I80" s="19" t="e">
        <f ca="1">$C80*'Total CH4 prod CO2 Inj'!G78+$D80*'Total CH4 prod CO2 Inj'!X78-'Inj sep cost'!G78-'Inj sep cost'!X78</f>
        <v>#NAME?</v>
      </c>
      <c r="J80" s="19" t="e">
        <f ca="1">$C80*'Total CH4 prod CO2 Inj'!H78+$D80*'Total CH4 prod CO2 Inj'!Y78-'Inj sep cost'!H78-'Inj sep cost'!Y78</f>
        <v>#NAME?</v>
      </c>
      <c r="K80" s="19" t="e">
        <f ca="1">$C80*'Total CH4 prod CO2 Inj'!I78+$D80*'Total CH4 prod CO2 Inj'!Z78-'Inj sep cost'!I78-'Inj sep cost'!Z78</f>
        <v>#NAME?</v>
      </c>
      <c r="L80" s="19" t="e">
        <f ca="1">$C80*'Total CH4 prod CO2 Inj'!J78+$D80*'Total CH4 prod CO2 Inj'!AA78-'Inj sep cost'!J78-'Inj sep cost'!AA78</f>
        <v>#NAME?</v>
      </c>
      <c r="M80" s="19" t="e">
        <f ca="1">$C80*'Total CH4 prod CO2 Inj'!K78+$D80*'Total CH4 prod CO2 Inj'!AB78-'Inj sep cost'!K78-'Inj sep cost'!AB78</f>
        <v>#NAME?</v>
      </c>
      <c r="N80" s="19" t="e">
        <f ca="1">$C80*'Total CH4 prod CO2 Inj'!L78+$D80*'Total CH4 prod CO2 Inj'!AC78-'Inj sep cost'!L78-'Inj sep cost'!AC78</f>
        <v>#NAME?</v>
      </c>
      <c r="O80" s="19" t="e">
        <f ca="1">$C80*'Total CH4 prod CO2 Inj'!M78+$D80*'Total CH4 prod CO2 Inj'!AD78-'Inj sep cost'!M78-'Inj sep cost'!AD78</f>
        <v>#NAME?</v>
      </c>
      <c r="P80" s="19" t="e">
        <f ca="1">$C80*'Total CH4 prod CO2 Inj'!N78+$D80*'Total CH4 prod CO2 Inj'!AE78-'Inj sep cost'!N78-'Inj sep cost'!AE78</f>
        <v>#NAME?</v>
      </c>
      <c r="Q80" s="19" t="e">
        <f ca="1">$C80*'Total CH4 prod CO2 Inj'!O78+$D80*'Total CH4 prod CO2 Inj'!AF78-'Inj sep cost'!O78-'Inj sep cost'!AF78</f>
        <v>#NAME?</v>
      </c>
      <c r="R80" s="19" t="e">
        <f ca="1">$C80*'Total CH4 prod CO2 Inj'!P78+$D80*'Total CH4 prod CO2 Inj'!AG78-'Inj sep cost'!P78-'Inj sep cost'!AG78</f>
        <v>#NAME?</v>
      </c>
      <c r="S80" s="19" t="e">
        <f ca="1">$C80*'Total CH4 prod CO2 Inj'!Q78+$D80*'Total CH4 prod CO2 Inj'!AH78-'Inj sep cost'!Q78-'Inj sep cost'!AH78</f>
        <v>#NAME?</v>
      </c>
    </row>
    <row r="81" spans="2:19" x14ac:dyDescent="0.45">
      <c r="B81">
        <v>75</v>
      </c>
      <c r="C81" s="17" t="e">
        <f ca="1">_xll.RiskTriang($D$2,$E$2,$F$2)</f>
        <v>#NAME?</v>
      </c>
      <c r="D81" s="17" t="e">
        <f t="shared" ca="1" si="2"/>
        <v>#NAME?</v>
      </c>
      <c r="E81" s="19" t="e">
        <f ca="1">$C81*'Total CH4 prod CO2 Inj'!C79+$D81*'Total CH4 prod CO2 Inj'!T79-'Inj sep cost'!C79-'Inj sep cost'!T79</f>
        <v>#NAME?</v>
      </c>
      <c r="F81" s="19" t="e">
        <f ca="1">$C81*'Total CH4 prod CO2 Inj'!D79+$D81*'Total CH4 prod CO2 Inj'!U79-'Inj sep cost'!D79-'Inj sep cost'!U79</f>
        <v>#NAME?</v>
      </c>
      <c r="G81" s="19" t="e">
        <f ca="1">$C81*'Total CH4 prod CO2 Inj'!E79+$D81*'Total CH4 prod CO2 Inj'!V79-'Inj sep cost'!E79-'Inj sep cost'!V79</f>
        <v>#NAME?</v>
      </c>
      <c r="H81" s="19" t="e">
        <f ca="1">$C81*'Total CH4 prod CO2 Inj'!F79+$D81*'Total CH4 prod CO2 Inj'!W79-'Inj sep cost'!F79-'Inj sep cost'!W79</f>
        <v>#NAME?</v>
      </c>
      <c r="I81" s="19" t="e">
        <f ca="1">$C81*'Total CH4 prod CO2 Inj'!G79+$D81*'Total CH4 prod CO2 Inj'!X79-'Inj sep cost'!G79-'Inj sep cost'!X79</f>
        <v>#NAME?</v>
      </c>
      <c r="J81" s="19" t="e">
        <f ca="1">$C81*'Total CH4 prod CO2 Inj'!H79+$D81*'Total CH4 prod CO2 Inj'!Y79-'Inj sep cost'!H79-'Inj sep cost'!Y79</f>
        <v>#NAME?</v>
      </c>
      <c r="K81" s="19" t="e">
        <f ca="1">$C81*'Total CH4 prod CO2 Inj'!I79+$D81*'Total CH4 prod CO2 Inj'!Z79-'Inj sep cost'!I79-'Inj sep cost'!Z79</f>
        <v>#NAME?</v>
      </c>
      <c r="L81" s="19" t="e">
        <f ca="1">$C81*'Total CH4 prod CO2 Inj'!J79+$D81*'Total CH4 prod CO2 Inj'!AA79-'Inj sep cost'!J79-'Inj sep cost'!AA79</f>
        <v>#NAME?</v>
      </c>
      <c r="M81" s="19" t="e">
        <f ca="1">$C81*'Total CH4 prod CO2 Inj'!K79+$D81*'Total CH4 prod CO2 Inj'!AB79-'Inj sep cost'!K79-'Inj sep cost'!AB79</f>
        <v>#NAME?</v>
      </c>
      <c r="N81" s="19" t="e">
        <f ca="1">$C81*'Total CH4 prod CO2 Inj'!L79+$D81*'Total CH4 prod CO2 Inj'!AC79-'Inj sep cost'!L79-'Inj sep cost'!AC79</f>
        <v>#NAME?</v>
      </c>
      <c r="O81" s="19" t="e">
        <f ca="1">$C81*'Total CH4 prod CO2 Inj'!M79+$D81*'Total CH4 prod CO2 Inj'!AD79-'Inj sep cost'!M79-'Inj sep cost'!AD79</f>
        <v>#NAME?</v>
      </c>
      <c r="P81" s="19" t="e">
        <f ca="1">$C81*'Total CH4 prod CO2 Inj'!N79+$D81*'Total CH4 prod CO2 Inj'!AE79-'Inj sep cost'!N79-'Inj sep cost'!AE79</f>
        <v>#NAME?</v>
      </c>
      <c r="Q81" s="19" t="e">
        <f ca="1">$C81*'Total CH4 prod CO2 Inj'!O79+$D81*'Total CH4 prod CO2 Inj'!AF79-'Inj sep cost'!O79-'Inj sep cost'!AF79</f>
        <v>#NAME?</v>
      </c>
      <c r="R81" s="19" t="e">
        <f ca="1">$C81*'Total CH4 prod CO2 Inj'!P79+$D81*'Total CH4 prod CO2 Inj'!AG79-'Inj sep cost'!P79-'Inj sep cost'!AG79</f>
        <v>#NAME?</v>
      </c>
      <c r="S81" s="19" t="e">
        <f ca="1">$C81*'Total CH4 prod CO2 Inj'!Q79+$D81*'Total CH4 prod CO2 Inj'!AH79-'Inj sep cost'!Q79-'Inj sep cost'!AH79</f>
        <v>#NAME?</v>
      </c>
    </row>
    <row r="82" spans="2:19" x14ac:dyDescent="0.45">
      <c r="B82">
        <v>76</v>
      </c>
      <c r="C82" s="17" t="e">
        <f ca="1">_xll.RiskTriang($D$2,$E$2,$F$2)</f>
        <v>#NAME?</v>
      </c>
      <c r="D82" s="17" t="e">
        <f t="shared" ca="1" si="2"/>
        <v>#NAME?</v>
      </c>
      <c r="E82" s="19" t="e">
        <f ca="1">$C82*'Total CH4 prod CO2 Inj'!C80+$D82*'Total CH4 prod CO2 Inj'!T80-'Inj sep cost'!C80-'Inj sep cost'!T80</f>
        <v>#NAME?</v>
      </c>
      <c r="F82" s="19" t="e">
        <f ca="1">$C82*'Total CH4 prod CO2 Inj'!D80+$D82*'Total CH4 prod CO2 Inj'!U80-'Inj sep cost'!D80-'Inj sep cost'!U80</f>
        <v>#NAME?</v>
      </c>
      <c r="G82" s="19" t="e">
        <f ca="1">$C82*'Total CH4 prod CO2 Inj'!E80+$D82*'Total CH4 prod CO2 Inj'!V80-'Inj sep cost'!E80-'Inj sep cost'!V80</f>
        <v>#NAME?</v>
      </c>
      <c r="H82" s="19" t="e">
        <f ca="1">$C82*'Total CH4 prod CO2 Inj'!F80+$D82*'Total CH4 prod CO2 Inj'!W80-'Inj sep cost'!F80-'Inj sep cost'!W80</f>
        <v>#NAME?</v>
      </c>
      <c r="I82" s="19" t="e">
        <f ca="1">$C82*'Total CH4 prod CO2 Inj'!G80+$D82*'Total CH4 prod CO2 Inj'!X80-'Inj sep cost'!G80-'Inj sep cost'!X80</f>
        <v>#NAME?</v>
      </c>
      <c r="J82" s="19" t="e">
        <f ca="1">$C82*'Total CH4 prod CO2 Inj'!H80+$D82*'Total CH4 prod CO2 Inj'!Y80-'Inj sep cost'!H80-'Inj sep cost'!Y80</f>
        <v>#NAME?</v>
      </c>
      <c r="K82" s="19" t="e">
        <f ca="1">$C82*'Total CH4 prod CO2 Inj'!I80+$D82*'Total CH4 prod CO2 Inj'!Z80-'Inj sep cost'!I80-'Inj sep cost'!Z80</f>
        <v>#NAME?</v>
      </c>
      <c r="L82" s="19" t="e">
        <f ca="1">$C82*'Total CH4 prod CO2 Inj'!J80+$D82*'Total CH4 prod CO2 Inj'!AA80-'Inj sep cost'!J80-'Inj sep cost'!AA80</f>
        <v>#NAME?</v>
      </c>
      <c r="M82" s="19" t="e">
        <f ca="1">$C82*'Total CH4 prod CO2 Inj'!K80+$D82*'Total CH4 prod CO2 Inj'!AB80-'Inj sep cost'!K80-'Inj sep cost'!AB80</f>
        <v>#NAME?</v>
      </c>
      <c r="N82" s="19" t="e">
        <f ca="1">$C82*'Total CH4 prod CO2 Inj'!L80+$D82*'Total CH4 prod CO2 Inj'!AC80-'Inj sep cost'!L80-'Inj sep cost'!AC80</f>
        <v>#NAME?</v>
      </c>
      <c r="O82" s="19" t="e">
        <f ca="1">$C82*'Total CH4 prod CO2 Inj'!M80+$D82*'Total CH4 prod CO2 Inj'!AD80-'Inj sep cost'!M80-'Inj sep cost'!AD80</f>
        <v>#NAME?</v>
      </c>
      <c r="P82" s="19" t="e">
        <f ca="1">$C82*'Total CH4 prod CO2 Inj'!N80+$D82*'Total CH4 prod CO2 Inj'!AE80-'Inj sep cost'!N80-'Inj sep cost'!AE80</f>
        <v>#NAME?</v>
      </c>
      <c r="Q82" s="19" t="e">
        <f ca="1">$C82*'Total CH4 prod CO2 Inj'!O80+$D82*'Total CH4 prod CO2 Inj'!AF80-'Inj sep cost'!O80-'Inj sep cost'!AF80</f>
        <v>#NAME?</v>
      </c>
      <c r="R82" s="19" t="e">
        <f ca="1">$C82*'Total CH4 prod CO2 Inj'!P80+$D82*'Total CH4 prod CO2 Inj'!AG80-'Inj sep cost'!P80-'Inj sep cost'!AG80</f>
        <v>#NAME?</v>
      </c>
      <c r="S82" s="19" t="e">
        <f ca="1">$C82*'Total CH4 prod CO2 Inj'!Q80+$D82*'Total CH4 prod CO2 Inj'!AH80-'Inj sep cost'!Q80-'Inj sep cost'!AH80</f>
        <v>#NAME?</v>
      </c>
    </row>
    <row r="83" spans="2:19" x14ac:dyDescent="0.45">
      <c r="B83">
        <v>77</v>
      </c>
      <c r="C83" s="17" t="e">
        <f ca="1">_xll.RiskTriang($D$2,$E$2,$F$2)</f>
        <v>#NAME?</v>
      </c>
      <c r="D83" s="17" t="e">
        <f t="shared" ca="1" si="2"/>
        <v>#NAME?</v>
      </c>
      <c r="E83" s="19" t="e">
        <f ca="1">$C83*'Total CH4 prod CO2 Inj'!C81+$D83*'Total CH4 prod CO2 Inj'!T81-'Inj sep cost'!C81-'Inj sep cost'!T81</f>
        <v>#NAME?</v>
      </c>
      <c r="F83" s="19" t="e">
        <f ca="1">$C83*'Total CH4 prod CO2 Inj'!D81+$D83*'Total CH4 prod CO2 Inj'!U81-'Inj sep cost'!D81-'Inj sep cost'!U81</f>
        <v>#NAME?</v>
      </c>
      <c r="G83" s="19" t="e">
        <f ca="1">$C83*'Total CH4 prod CO2 Inj'!E81+$D83*'Total CH4 prod CO2 Inj'!V81-'Inj sep cost'!E81-'Inj sep cost'!V81</f>
        <v>#NAME?</v>
      </c>
      <c r="H83" s="19" t="e">
        <f ca="1">$C83*'Total CH4 prod CO2 Inj'!F81+$D83*'Total CH4 prod CO2 Inj'!W81-'Inj sep cost'!F81-'Inj sep cost'!W81</f>
        <v>#NAME?</v>
      </c>
      <c r="I83" s="19" t="e">
        <f ca="1">$C83*'Total CH4 prod CO2 Inj'!G81+$D83*'Total CH4 prod CO2 Inj'!X81-'Inj sep cost'!G81-'Inj sep cost'!X81</f>
        <v>#NAME?</v>
      </c>
      <c r="J83" s="19" t="e">
        <f ca="1">$C83*'Total CH4 prod CO2 Inj'!H81+$D83*'Total CH4 prod CO2 Inj'!Y81-'Inj sep cost'!H81-'Inj sep cost'!Y81</f>
        <v>#NAME?</v>
      </c>
      <c r="K83" s="19" t="e">
        <f ca="1">$C83*'Total CH4 prod CO2 Inj'!I81+$D83*'Total CH4 prod CO2 Inj'!Z81-'Inj sep cost'!I81-'Inj sep cost'!Z81</f>
        <v>#NAME?</v>
      </c>
      <c r="L83" s="19" t="e">
        <f ca="1">$C83*'Total CH4 prod CO2 Inj'!J81+$D83*'Total CH4 prod CO2 Inj'!AA81-'Inj sep cost'!J81-'Inj sep cost'!AA81</f>
        <v>#NAME?</v>
      </c>
      <c r="M83" s="19" t="e">
        <f ca="1">$C83*'Total CH4 prod CO2 Inj'!K81+$D83*'Total CH4 prod CO2 Inj'!AB81-'Inj sep cost'!K81-'Inj sep cost'!AB81</f>
        <v>#NAME?</v>
      </c>
      <c r="N83" s="19" t="e">
        <f ca="1">$C83*'Total CH4 prod CO2 Inj'!L81+$D83*'Total CH4 prod CO2 Inj'!AC81-'Inj sep cost'!L81-'Inj sep cost'!AC81</f>
        <v>#NAME?</v>
      </c>
      <c r="O83" s="19" t="e">
        <f ca="1">$C83*'Total CH4 prod CO2 Inj'!M81+$D83*'Total CH4 prod CO2 Inj'!AD81-'Inj sep cost'!M81-'Inj sep cost'!AD81</f>
        <v>#NAME?</v>
      </c>
      <c r="P83" s="19" t="e">
        <f ca="1">$C83*'Total CH4 prod CO2 Inj'!N81+$D83*'Total CH4 prod CO2 Inj'!AE81-'Inj sep cost'!N81-'Inj sep cost'!AE81</f>
        <v>#NAME?</v>
      </c>
      <c r="Q83" s="19" t="e">
        <f ca="1">$C83*'Total CH4 prod CO2 Inj'!O81+$D83*'Total CH4 prod CO2 Inj'!AF81-'Inj sep cost'!O81-'Inj sep cost'!AF81</f>
        <v>#NAME?</v>
      </c>
      <c r="R83" s="19" t="e">
        <f ca="1">$C83*'Total CH4 prod CO2 Inj'!P81+$D83*'Total CH4 prod CO2 Inj'!AG81-'Inj sep cost'!P81-'Inj sep cost'!AG81</f>
        <v>#NAME?</v>
      </c>
      <c r="S83" s="19" t="e">
        <f ca="1">$C83*'Total CH4 prod CO2 Inj'!Q81+$D83*'Total CH4 prod CO2 Inj'!AH81-'Inj sep cost'!Q81-'Inj sep cost'!AH81</f>
        <v>#NAME?</v>
      </c>
    </row>
    <row r="84" spans="2:19" x14ac:dyDescent="0.45">
      <c r="B84">
        <v>78</v>
      </c>
      <c r="C84" s="17" t="e">
        <f ca="1">_xll.RiskTriang($D$2,$E$2,$F$2)</f>
        <v>#NAME?</v>
      </c>
      <c r="D84" s="17" t="e">
        <f t="shared" ca="1" si="2"/>
        <v>#NAME?</v>
      </c>
      <c r="E84" s="19" t="e">
        <f ca="1">$C84*'Total CH4 prod CO2 Inj'!C82+$D84*'Total CH4 prod CO2 Inj'!T82-'Inj sep cost'!C82-'Inj sep cost'!T82</f>
        <v>#NAME?</v>
      </c>
      <c r="F84" s="19" t="e">
        <f ca="1">$C84*'Total CH4 prod CO2 Inj'!D82+$D84*'Total CH4 prod CO2 Inj'!U82-'Inj sep cost'!D82-'Inj sep cost'!U82</f>
        <v>#NAME?</v>
      </c>
      <c r="G84" s="19" t="e">
        <f ca="1">$C84*'Total CH4 prod CO2 Inj'!E82+$D84*'Total CH4 prod CO2 Inj'!V82-'Inj sep cost'!E82-'Inj sep cost'!V82</f>
        <v>#NAME?</v>
      </c>
      <c r="H84" s="19" t="e">
        <f ca="1">$C84*'Total CH4 prod CO2 Inj'!F82+$D84*'Total CH4 prod CO2 Inj'!W82-'Inj sep cost'!F82-'Inj sep cost'!W82</f>
        <v>#NAME?</v>
      </c>
      <c r="I84" s="19" t="e">
        <f ca="1">$C84*'Total CH4 prod CO2 Inj'!G82+$D84*'Total CH4 prod CO2 Inj'!X82-'Inj sep cost'!G82-'Inj sep cost'!X82</f>
        <v>#NAME?</v>
      </c>
      <c r="J84" s="19" t="e">
        <f ca="1">$C84*'Total CH4 prod CO2 Inj'!H82+$D84*'Total CH4 prod CO2 Inj'!Y82-'Inj sep cost'!H82-'Inj sep cost'!Y82</f>
        <v>#NAME?</v>
      </c>
      <c r="K84" s="19" t="e">
        <f ca="1">$C84*'Total CH4 prod CO2 Inj'!I82+$D84*'Total CH4 prod CO2 Inj'!Z82-'Inj sep cost'!I82-'Inj sep cost'!Z82</f>
        <v>#NAME?</v>
      </c>
      <c r="L84" s="19" t="e">
        <f ca="1">$C84*'Total CH4 prod CO2 Inj'!J82+$D84*'Total CH4 prod CO2 Inj'!AA82-'Inj sep cost'!J82-'Inj sep cost'!AA82</f>
        <v>#NAME?</v>
      </c>
      <c r="M84" s="19" t="e">
        <f ca="1">$C84*'Total CH4 prod CO2 Inj'!K82+$D84*'Total CH4 prod CO2 Inj'!AB82-'Inj sep cost'!K82-'Inj sep cost'!AB82</f>
        <v>#NAME?</v>
      </c>
      <c r="N84" s="19" t="e">
        <f ca="1">$C84*'Total CH4 prod CO2 Inj'!L82+$D84*'Total CH4 prod CO2 Inj'!AC82-'Inj sep cost'!L82-'Inj sep cost'!AC82</f>
        <v>#NAME?</v>
      </c>
      <c r="O84" s="19" t="e">
        <f ca="1">$C84*'Total CH4 prod CO2 Inj'!M82+$D84*'Total CH4 prod CO2 Inj'!AD82-'Inj sep cost'!M82-'Inj sep cost'!AD82</f>
        <v>#NAME?</v>
      </c>
      <c r="P84" s="19" t="e">
        <f ca="1">$C84*'Total CH4 prod CO2 Inj'!N82+$D84*'Total CH4 prod CO2 Inj'!AE82-'Inj sep cost'!N82-'Inj sep cost'!AE82</f>
        <v>#NAME?</v>
      </c>
      <c r="Q84" s="19" t="e">
        <f ca="1">$C84*'Total CH4 prod CO2 Inj'!O82+$D84*'Total CH4 prod CO2 Inj'!AF82-'Inj sep cost'!O82-'Inj sep cost'!AF82</f>
        <v>#NAME?</v>
      </c>
      <c r="R84" s="19" t="e">
        <f ca="1">$C84*'Total CH4 prod CO2 Inj'!P82+$D84*'Total CH4 prod CO2 Inj'!AG82-'Inj sep cost'!P82-'Inj sep cost'!AG82</f>
        <v>#NAME?</v>
      </c>
      <c r="S84" s="19" t="e">
        <f ca="1">$C84*'Total CH4 prod CO2 Inj'!Q82+$D84*'Total CH4 prod CO2 Inj'!AH82-'Inj sep cost'!Q82-'Inj sep cost'!AH82</f>
        <v>#NAME?</v>
      </c>
    </row>
    <row r="85" spans="2:19" x14ac:dyDescent="0.45">
      <c r="B85">
        <v>79</v>
      </c>
      <c r="C85" s="17" t="e">
        <f ca="1">_xll.RiskTriang($D$2,$E$2,$F$2)</f>
        <v>#NAME?</v>
      </c>
      <c r="D85" s="17" t="e">
        <f t="shared" ca="1" si="2"/>
        <v>#NAME?</v>
      </c>
      <c r="E85" s="19" t="e">
        <f ca="1">$C85*'Total CH4 prod CO2 Inj'!C83+$D85*'Total CH4 prod CO2 Inj'!T83-'Inj sep cost'!C83-'Inj sep cost'!T83</f>
        <v>#NAME?</v>
      </c>
      <c r="F85" s="19" t="e">
        <f ca="1">$C85*'Total CH4 prod CO2 Inj'!D83+$D85*'Total CH4 prod CO2 Inj'!U83-'Inj sep cost'!D83-'Inj sep cost'!U83</f>
        <v>#NAME?</v>
      </c>
      <c r="G85" s="19" t="e">
        <f ca="1">$C85*'Total CH4 prod CO2 Inj'!E83+$D85*'Total CH4 prod CO2 Inj'!V83-'Inj sep cost'!E83-'Inj sep cost'!V83</f>
        <v>#NAME?</v>
      </c>
      <c r="H85" s="19" t="e">
        <f ca="1">$C85*'Total CH4 prod CO2 Inj'!F83+$D85*'Total CH4 prod CO2 Inj'!W83-'Inj sep cost'!F83-'Inj sep cost'!W83</f>
        <v>#NAME?</v>
      </c>
      <c r="I85" s="19" t="e">
        <f ca="1">$C85*'Total CH4 prod CO2 Inj'!G83+$D85*'Total CH4 prod CO2 Inj'!X83-'Inj sep cost'!G83-'Inj sep cost'!X83</f>
        <v>#NAME?</v>
      </c>
      <c r="J85" s="19" t="e">
        <f ca="1">$C85*'Total CH4 prod CO2 Inj'!H83+$D85*'Total CH4 prod CO2 Inj'!Y83-'Inj sep cost'!H83-'Inj sep cost'!Y83</f>
        <v>#NAME?</v>
      </c>
      <c r="K85" s="19" t="e">
        <f ca="1">$C85*'Total CH4 prod CO2 Inj'!I83+$D85*'Total CH4 prod CO2 Inj'!Z83-'Inj sep cost'!I83-'Inj sep cost'!Z83</f>
        <v>#NAME?</v>
      </c>
      <c r="L85" s="19" t="e">
        <f ca="1">$C85*'Total CH4 prod CO2 Inj'!J83+$D85*'Total CH4 prod CO2 Inj'!AA83-'Inj sep cost'!J83-'Inj sep cost'!AA83</f>
        <v>#NAME?</v>
      </c>
      <c r="M85" s="19" t="e">
        <f ca="1">$C85*'Total CH4 prod CO2 Inj'!K83+$D85*'Total CH4 prod CO2 Inj'!AB83-'Inj sep cost'!K83-'Inj sep cost'!AB83</f>
        <v>#NAME?</v>
      </c>
      <c r="N85" s="19" t="e">
        <f ca="1">$C85*'Total CH4 prod CO2 Inj'!L83+$D85*'Total CH4 prod CO2 Inj'!AC83-'Inj sep cost'!L83-'Inj sep cost'!AC83</f>
        <v>#NAME?</v>
      </c>
      <c r="O85" s="19" t="e">
        <f ca="1">$C85*'Total CH4 prod CO2 Inj'!M83+$D85*'Total CH4 prod CO2 Inj'!AD83-'Inj sep cost'!M83-'Inj sep cost'!AD83</f>
        <v>#NAME?</v>
      </c>
      <c r="P85" s="19" t="e">
        <f ca="1">$C85*'Total CH4 prod CO2 Inj'!N83+$D85*'Total CH4 prod CO2 Inj'!AE83-'Inj sep cost'!N83-'Inj sep cost'!AE83</f>
        <v>#NAME?</v>
      </c>
      <c r="Q85" s="19" t="e">
        <f ca="1">$C85*'Total CH4 prod CO2 Inj'!O83+$D85*'Total CH4 prod CO2 Inj'!AF83-'Inj sep cost'!O83-'Inj sep cost'!AF83</f>
        <v>#NAME?</v>
      </c>
      <c r="R85" s="19" t="e">
        <f ca="1">$C85*'Total CH4 prod CO2 Inj'!P83+$D85*'Total CH4 prod CO2 Inj'!AG83-'Inj sep cost'!P83-'Inj sep cost'!AG83</f>
        <v>#NAME?</v>
      </c>
      <c r="S85" s="19" t="e">
        <f ca="1">$C85*'Total CH4 prod CO2 Inj'!Q83+$D85*'Total CH4 prod CO2 Inj'!AH83-'Inj sep cost'!Q83-'Inj sep cost'!AH83</f>
        <v>#NAME?</v>
      </c>
    </row>
    <row r="86" spans="2:19" x14ac:dyDescent="0.45">
      <c r="B86">
        <v>80</v>
      </c>
      <c r="C86" s="17" t="e">
        <f ca="1">_xll.RiskTriang($D$2,$E$2,$F$2)</f>
        <v>#NAME?</v>
      </c>
      <c r="D86" s="17" t="e">
        <f t="shared" ca="1" si="2"/>
        <v>#NAME?</v>
      </c>
      <c r="E86" s="19" t="e">
        <f ca="1">$C86*'Total CH4 prod CO2 Inj'!C84+$D86*'Total CH4 prod CO2 Inj'!T84-'Inj sep cost'!C84-'Inj sep cost'!T84</f>
        <v>#NAME?</v>
      </c>
      <c r="F86" s="19" t="e">
        <f ca="1">$C86*'Total CH4 prod CO2 Inj'!D84+$D86*'Total CH4 prod CO2 Inj'!U84-'Inj sep cost'!D84-'Inj sep cost'!U84</f>
        <v>#NAME?</v>
      </c>
      <c r="G86" s="19" t="e">
        <f ca="1">$C86*'Total CH4 prod CO2 Inj'!E84+$D86*'Total CH4 prod CO2 Inj'!V84-'Inj sep cost'!E84-'Inj sep cost'!V84</f>
        <v>#NAME?</v>
      </c>
      <c r="H86" s="19" t="e">
        <f ca="1">$C86*'Total CH4 prod CO2 Inj'!F84+$D86*'Total CH4 prod CO2 Inj'!W84-'Inj sep cost'!F84-'Inj sep cost'!W84</f>
        <v>#NAME?</v>
      </c>
      <c r="I86" s="19" t="e">
        <f ca="1">$C86*'Total CH4 prod CO2 Inj'!G84+$D86*'Total CH4 prod CO2 Inj'!X84-'Inj sep cost'!G84-'Inj sep cost'!X84</f>
        <v>#NAME?</v>
      </c>
      <c r="J86" s="19" t="e">
        <f ca="1">$C86*'Total CH4 prod CO2 Inj'!H84+$D86*'Total CH4 prod CO2 Inj'!Y84-'Inj sep cost'!H84-'Inj sep cost'!Y84</f>
        <v>#NAME?</v>
      </c>
      <c r="K86" s="19" t="e">
        <f ca="1">$C86*'Total CH4 prod CO2 Inj'!I84+$D86*'Total CH4 prod CO2 Inj'!Z84-'Inj sep cost'!I84-'Inj sep cost'!Z84</f>
        <v>#NAME?</v>
      </c>
      <c r="L86" s="19" t="e">
        <f ca="1">$C86*'Total CH4 prod CO2 Inj'!J84+$D86*'Total CH4 prod CO2 Inj'!AA84-'Inj sep cost'!J84-'Inj sep cost'!AA84</f>
        <v>#NAME?</v>
      </c>
      <c r="M86" s="19" t="e">
        <f ca="1">$C86*'Total CH4 prod CO2 Inj'!K84+$D86*'Total CH4 prod CO2 Inj'!AB84-'Inj sep cost'!K84-'Inj sep cost'!AB84</f>
        <v>#NAME?</v>
      </c>
      <c r="N86" s="19" t="e">
        <f ca="1">$C86*'Total CH4 prod CO2 Inj'!L84+$D86*'Total CH4 prod CO2 Inj'!AC84-'Inj sep cost'!L84-'Inj sep cost'!AC84</f>
        <v>#NAME?</v>
      </c>
      <c r="O86" s="19" t="e">
        <f ca="1">$C86*'Total CH4 prod CO2 Inj'!M84+$D86*'Total CH4 prod CO2 Inj'!AD84-'Inj sep cost'!M84-'Inj sep cost'!AD84</f>
        <v>#NAME?</v>
      </c>
      <c r="P86" s="19" t="e">
        <f ca="1">$C86*'Total CH4 prod CO2 Inj'!N84+$D86*'Total CH4 prod CO2 Inj'!AE84-'Inj sep cost'!N84-'Inj sep cost'!AE84</f>
        <v>#NAME?</v>
      </c>
      <c r="Q86" s="19" t="e">
        <f ca="1">$C86*'Total CH4 prod CO2 Inj'!O84+$D86*'Total CH4 prod CO2 Inj'!AF84-'Inj sep cost'!O84-'Inj sep cost'!AF84</f>
        <v>#NAME?</v>
      </c>
      <c r="R86" s="19" t="e">
        <f ca="1">$C86*'Total CH4 prod CO2 Inj'!P84+$D86*'Total CH4 prod CO2 Inj'!AG84-'Inj sep cost'!P84-'Inj sep cost'!AG84</f>
        <v>#NAME?</v>
      </c>
      <c r="S86" s="19" t="e">
        <f ca="1">$C86*'Total CH4 prod CO2 Inj'!Q84+$D86*'Total CH4 prod CO2 Inj'!AH84-'Inj sep cost'!Q84-'Inj sep cost'!AH84</f>
        <v>#NAME?</v>
      </c>
    </row>
    <row r="87" spans="2:19" x14ac:dyDescent="0.45">
      <c r="B87">
        <v>81</v>
      </c>
      <c r="C87" s="17" t="e">
        <f ca="1">_xll.RiskTriang($D$2,$E$2,$F$2)</f>
        <v>#NAME?</v>
      </c>
      <c r="D87" s="17" t="e">
        <f t="shared" ca="1" si="2"/>
        <v>#NAME?</v>
      </c>
      <c r="E87" s="19" t="e">
        <f ca="1">$C87*'Total CH4 prod CO2 Inj'!C85+$D87*'Total CH4 prod CO2 Inj'!T85-'Inj sep cost'!C85-'Inj sep cost'!T85</f>
        <v>#NAME?</v>
      </c>
      <c r="F87" s="19" t="e">
        <f ca="1">$C87*'Total CH4 prod CO2 Inj'!D85+$D87*'Total CH4 prod CO2 Inj'!U85-'Inj sep cost'!D85-'Inj sep cost'!U85</f>
        <v>#NAME?</v>
      </c>
      <c r="G87" s="19" t="e">
        <f ca="1">$C87*'Total CH4 prod CO2 Inj'!E85+$D87*'Total CH4 prod CO2 Inj'!V85-'Inj sep cost'!E85-'Inj sep cost'!V85</f>
        <v>#NAME?</v>
      </c>
      <c r="H87" s="19" t="e">
        <f ca="1">$C87*'Total CH4 prod CO2 Inj'!F85+$D87*'Total CH4 prod CO2 Inj'!W85-'Inj sep cost'!F85-'Inj sep cost'!W85</f>
        <v>#NAME?</v>
      </c>
      <c r="I87" s="19" t="e">
        <f ca="1">$C87*'Total CH4 prod CO2 Inj'!G85+$D87*'Total CH4 prod CO2 Inj'!X85-'Inj sep cost'!G85-'Inj sep cost'!X85</f>
        <v>#NAME?</v>
      </c>
      <c r="J87" s="19" t="e">
        <f ca="1">$C87*'Total CH4 prod CO2 Inj'!H85+$D87*'Total CH4 prod CO2 Inj'!Y85-'Inj sep cost'!H85-'Inj sep cost'!Y85</f>
        <v>#NAME?</v>
      </c>
      <c r="K87" s="19" t="e">
        <f ca="1">$C87*'Total CH4 prod CO2 Inj'!I85+$D87*'Total CH4 prod CO2 Inj'!Z85-'Inj sep cost'!I85-'Inj sep cost'!Z85</f>
        <v>#NAME?</v>
      </c>
      <c r="L87" s="19" t="e">
        <f ca="1">$C87*'Total CH4 prod CO2 Inj'!J85+$D87*'Total CH4 prod CO2 Inj'!AA85-'Inj sep cost'!J85-'Inj sep cost'!AA85</f>
        <v>#NAME?</v>
      </c>
      <c r="M87" s="19" t="e">
        <f ca="1">$C87*'Total CH4 prod CO2 Inj'!K85+$D87*'Total CH4 prod CO2 Inj'!AB85-'Inj sep cost'!K85-'Inj sep cost'!AB85</f>
        <v>#NAME?</v>
      </c>
      <c r="N87" s="19" t="e">
        <f ca="1">$C87*'Total CH4 prod CO2 Inj'!L85+$D87*'Total CH4 prod CO2 Inj'!AC85-'Inj sep cost'!L85-'Inj sep cost'!AC85</f>
        <v>#NAME?</v>
      </c>
      <c r="O87" s="19" t="e">
        <f ca="1">$C87*'Total CH4 prod CO2 Inj'!M85+$D87*'Total CH4 prod CO2 Inj'!AD85-'Inj sep cost'!M85-'Inj sep cost'!AD85</f>
        <v>#NAME?</v>
      </c>
      <c r="P87" s="19" t="e">
        <f ca="1">$C87*'Total CH4 prod CO2 Inj'!N85+$D87*'Total CH4 prod CO2 Inj'!AE85-'Inj sep cost'!N85-'Inj sep cost'!AE85</f>
        <v>#NAME?</v>
      </c>
      <c r="Q87" s="19" t="e">
        <f ca="1">$C87*'Total CH4 prod CO2 Inj'!O85+$D87*'Total CH4 prod CO2 Inj'!AF85-'Inj sep cost'!O85-'Inj sep cost'!AF85</f>
        <v>#NAME?</v>
      </c>
      <c r="R87" s="19" t="e">
        <f ca="1">$C87*'Total CH4 prod CO2 Inj'!P85+$D87*'Total CH4 prod CO2 Inj'!AG85-'Inj sep cost'!P85-'Inj sep cost'!AG85</f>
        <v>#NAME?</v>
      </c>
      <c r="S87" s="19" t="e">
        <f ca="1">$C87*'Total CH4 prod CO2 Inj'!Q85+$D87*'Total CH4 prod CO2 Inj'!AH85-'Inj sep cost'!Q85-'Inj sep cost'!AH85</f>
        <v>#NAME?</v>
      </c>
    </row>
    <row r="88" spans="2:19" x14ac:dyDescent="0.45">
      <c r="B88">
        <v>82</v>
      </c>
      <c r="C88" s="17" t="e">
        <f ca="1">_xll.RiskTriang($D$2,$E$2,$F$2)</f>
        <v>#NAME?</v>
      </c>
      <c r="D88" s="17" t="e">
        <f t="shared" ca="1" si="2"/>
        <v>#NAME?</v>
      </c>
      <c r="E88" s="19" t="e">
        <f ca="1">$C88*'Total CH4 prod CO2 Inj'!C86+$D88*'Total CH4 prod CO2 Inj'!T86-'Inj sep cost'!C86-'Inj sep cost'!T86</f>
        <v>#NAME?</v>
      </c>
      <c r="F88" s="19" t="e">
        <f ca="1">$C88*'Total CH4 prod CO2 Inj'!D86+$D88*'Total CH4 prod CO2 Inj'!U86-'Inj sep cost'!D86-'Inj sep cost'!U86</f>
        <v>#NAME?</v>
      </c>
      <c r="G88" s="19" t="e">
        <f ca="1">$C88*'Total CH4 prod CO2 Inj'!E86+$D88*'Total CH4 prod CO2 Inj'!V86-'Inj sep cost'!E86-'Inj sep cost'!V86</f>
        <v>#NAME?</v>
      </c>
      <c r="H88" s="19" t="e">
        <f ca="1">$C88*'Total CH4 prod CO2 Inj'!F86+$D88*'Total CH4 prod CO2 Inj'!W86-'Inj sep cost'!F86-'Inj sep cost'!W86</f>
        <v>#NAME?</v>
      </c>
      <c r="I88" s="19" t="e">
        <f ca="1">$C88*'Total CH4 prod CO2 Inj'!G86+$D88*'Total CH4 prod CO2 Inj'!X86-'Inj sep cost'!G86-'Inj sep cost'!X86</f>
        <v>#NAME?</v>
      </c>
      <c r="J88" s="19" t="e">
        <f ca="1">$C88*'Total CH4 prod CO2 Inj'!H86+$D88*'Total CH4 prod CO2 Inj'!Y86-'Inj sep cost'!H86-'Inj sep cost'!Y86</f>
        <v>#NAME?</v>
      </c>
      <c r="K88" s="19" t="e">
        <f ca="1">$C88*'Total CH4 prod CO2 Inj'!I86+$D88*'Total CH4 prod CO2 Inj'!Z86-'Inj sep cost'!I86-'Inj sep cost'!Z86</f>
        <v>#NAME?</v>
      </c>
      <c r="L88" s="19" t="e">
        <f ca="1">$C88*'Total CH4 prod CO2 Inj'!J86+$D88*'Total CH4 prod CO2 Inj'!AA86-'Inj sep cost'!J86-'Inj sep cost'!AA86</f>
        <v>#NAME?</v>
      </c>
      <c r="M88" s="19" t="e">
        <f ca="1">$C88*'Total CH4 prod CO2 Inj'!K86+$D88*'Total CH4 prod CO2 Inj'!AB86-'Inj sep cost'!K86-'Inj sep cost'!AB86</f>
        <v>#NAME?</v>
      </c>
      <c r="N88" s="19" t="e">
        <f ca="1">$C88*'Total CH4 prod CO2 Inj'!L86+$D88*'Total CH4 prod CO2 Inj'!AC86-'Inj sep cost'!L86-'Inj sep cost'!AC86</f>
        <v>#NAME?</v>
      </c>
      <c r="O88" s="19" t="e">
        <f ca="1">$C88*'Total CH4 prod CO2 Inj'!M86+$D88*'Total CH4 prod CO2 Inj'!AD86-'Inj sep cost'!M86-'Inj sep cost'!AD86</f>
        <v>#NAME?</v>
      </c>
      <c r="P88" s="19" t="e">
        <f ca="1">$C88*'Total CH4 prod CO2 Inj'!N86+$D88*'Total CH4 prod CO2 Inj'!AE86-'Inj sep cost'!N86-'Inj sep cost'!AE86</f>
        <v>#NAME?</v>
      </c>
      <c r="Q88" s="19" t="e">
        <f ca="1">$C88*'Total CH4 prod CO2 Inj'!O86+$D88*'Total CH4 prod CO2 Inj'!AF86-'Inj sep cost'!O86-'Inj sep cost'!AF86</f>
        <v>#NAME?</v>
      </c>
      <c r="R88" s="19" t="e">
        <f ca="1">$C88*'Total CH4 prod CO2 Inj'!P86+$D88*'Total CH4 prod CO2 Inj'!AG86-'Inj sep cost'!P86-'Inj sep cost'!AG86</f>
        <v>#NAME?</v>
      </c>
      <c r="S88" s="19" t="e">
        <f ca="1">$C88*'Total CH4 prod CO2 Inj'!Q86+$D88*'Total CH4 prod CO2 Inj'!AH86-'Inj sep cost'!Q86-'Inj sep cost'!AH86</f>
        <v>#NAME?</v>
      </c>
    </row>
    <row r="89" spans="2:19" x14ac:dyDescent="0.45">
      <c r="B89">
        <v>83</v>
      </c>
      <c r="C89" s="17" t="e">
        <f ca="1">_xll.RiskTriang($D$2,$E$2,$F$2)</f>
        <v>#NAME?</v>
      </c>
      <c r="D89" s="17" t="e">
        <f t="shared" ca="1" si="2"/>
        <v>#NAME?</v>
      </c>
      <c r="E89" s="19" t="e">
        <f ca="1">$C89*'Total CH4 prod CO2 Inj'!C87+$D89*'Total CH4 prod CO2 Inj'!T87-'Inj sep cost'!C87-'Inj sep cost'!T87</f>
        <v>#NAME?</v>
      </c>
      <c r="F89" s="19" t="e">
        <f ca="1">$C89*'Total CH4 prod CO2 Inj'!D87+$D89*'Total CH4 prod CO2 Inj'!U87-'Inj sep cost'!D87-'Inj sep cost'!U87</f>
        <v>#NAME?</v>
      </c>
      <c r="G89" s="19" t="e">
        <f ca="1">$C89*'Total CH4 prod CO2 Inj'!E87+$D89*'Total CH4 prod CO2 Inj'!V87-'Inj sep cost'!E87-'Inj sep cost'!V87</f>
        <v>#NAME?</v>
      </c>
      <c r="H89" s="19" t="e">
        <f ca="1">$C89*'Total CH4 prod CO2 Inj'!F87+$D89*'Total CH4 prod CO2 Inj'!W87-'Inj sep cost'!F87-'Inj sep cost'!W87</f>
        <v>#NAME?</v>
      </c>
      <c r="I89" s="19" t="e">
        <f ca="1">$C89*'Total CH4 prod CO2 Inj'!G87+$D89*'Total CH4 prod CO2 Inj'!X87-'Inj sep cost'!G87-'Inj sep cost'!X87</f>
        <v>#NAME?</v>
      </c>
      <c r="J89" s="19" t="e">
        <f ca="1">$C89*'Total CH4 prod CO2 Inj'!H87+$D89*'Total CH4 prod CO2 Inj'!Y87-'Inj sep cost'!H87-'Inj sep cost'!Y87</f>
        <v>#NAME?</v>
      </c>
      <c r="K89" s="19" t="e">
        <f ca="1">$C89*'Total CH4 prod CO2 Inj'!I87+$D89*'Total CH4 prod CO2 Inj'!Z87-'Inj sep cost'!I87-'Inj sep cost'!Z87</f>
        <v>#NAME?</v>
      </c>
      <c r="L89" s="19" t="e">
        <f ca="1">$C89*'Total CH4 prod CO2 Inj'!J87+$D89*'Total CH4 prod CO2 Inj'!AA87-'Inj sep cost'!J87-'Inj sep cost'!AA87</f>
        <v>#NAME?</v>
      </c>
      <c r="M89" s="19" t="e">
        <f ca="1">$C89*'Total CH4 prod CO2 Inj'!K87+$D89*'Total CH4 prod CO2 Inj'!AB87-'Inj sep cost'!K87-'Inj sep cost'!AB87</f>
        <v>#NAME?</v>
      </c>
      <c r="N89" s="19" t="e">
        <f ca="1">$C89*'Total CH4 prod CO2 Inj'!L87+$D89*'Total CH4 prod CO2 Inj'!AC87-'Inj sep cost'!L87-'Inj sep cost'!AC87</f>
        <v>#NAME?</v>
      </c>
      <c r="O89" s="19" t="e">
        <f ca="1">$C89*'Total CH4 prod CO2 Inj'!M87+$D89*'Total CH4 prod CO2 Inj'!AD87-'Inj sep cost'!M87-'Inj sep cost'!AD87</f>
        <v>#NAME?</v>
      </c>
      <c r="P89" s="19" t="e">
        <f ca="1">$C89*'Total CH4 prod CO2 Inj'!N87+$D89*'Total CH4 prod CO2 Inj'!AE87-'Inj sep cost'!N87-'Inj sep cost'!AE87</f>
        <v>#NAME?</v>
      </c>
      <c r="Q89" s="19" t="e">
        <f ca="1">$C89*'Total CH4 prod CO2 Inj'!O87+$D89*'Total CH4 prod CO2 Inj'!AF87-'Inj sep cost'!O87-'Inj sep cost'!AF87</f>
        <v>#NAME?</v>
      </c>
      <c r="R89" s="19" t="e">
        <f ca="1">$C89*'Total CH4 prod CO2 Inj'!P87+$D89*'Total CH4 prod CO2 Inj'!AG87-'Inj sep cost'!P87-'Inj sep cost'!AG87</f>
        <v>#NAME?</v>
      </c>
      <c r="S89" s="19" t="e">
        <f ca="1">$C89*'Total CH4 prod CO2 Inj'!Q87+$D89*'Total CH4 prod CO2 Inj'!AH87-'Inj sep cost'!Q87-'Inj sep cost'!AH87</f>
        <v>#NAME?</v>
      </c>
    </row>
    <row r="90" spans="2:19" x14ac:dyDescent="0.45">
      <c r="B90">
        <v>84</v>
      </c>
      <c r="C90" s="17" t="e">
        <f ca="1">_xll.RiskTriang($D$2,$E$2,$F$2)</f>
        <v>#NAME?</v>
      </c>
      <c r="D90" s="17" t="e">
        <f t="shared" ca="1" si="2"/>
        <v>#NAME?</v>
      </c>
      <c r="E90" s="19" t="e">
        <f ca="1">$C90*'Total CH4 prod CO2 Inj'!C88+$D90*'Total CH4 prod CO2 Inj'!T88-'Inj sep cost'!C88-'Inj sep cost'!T88</f>
        <v>#NAME?</v>
      </c>
      <c r="F90" s="19" t="e">
        <f ca="1">$C90*'Total CH4 prod CO2 Inj'!D88+$D90*'Total CH4 prod CO2 Inj'!U88-'Inj sep cost'!D88-'Inj sep cost'!U88</f>
        <v>#NAME?</v>
      </c>
      <c r="G90" s="19" t="e">
        <f ca="1">$C90*'Total CH4 prod CO2 Inj'!E88+$D90*'Total CH4 prod CO2 Inj'!V88-'Inj sep cost'!E88-'Inj sep cost'!V88</f>
        <v>#NAME?</v>
      </c>
      <c r="H90" s="19" t="e">
        <f ca="1">$C90*'Total CH4 prod CO2 Inj'!F88+$D90*'Total CH4 prod CO2 Inj'!W88-'Inj sep cost'!F88-'Inj sep cost'!W88</f>
        <v>#NAME?</v>
      </c>
      <c r="I90" s="19" t="e">
        <f ca="1">$C90*'Total CH4 prod CO2 Inj'!G88+$D90*'Total CH4 prod CO2 Inj'!X88-'Inj sep cost'!G88-'Inj sep cost'!X88</f>
        <v>#NAME?</v>
      </c>
      <c r="J90" s="19" t="e">
        <f ca="1">$C90*'Total CH4 prod CO2 Inj'!H88+$D90*'Total CH4 prod CO2 Inj'!Y88-'Inj sep cost'!H88-'Inj sep cost'!Y88</f>
        <v>#NAME?</v>
      </c>
      <c r="K90" s="19" t="e">
        <f ca="1">$C90*'Total CH4 prod CO2 Inj'!I88+$D90*'Total CH4 prod CO2 Inj'!Z88-'Inj sep cost'!I88-'Inj sep cost'!Z88</f>
        <v>#NAME?</v>
      </c>
      <c r="L90" s="19" t="e">
        <f ca="1">$C90*'Total CH4 prod CO2 Inj'!J88+$D90*'Total CH4 prod CO2 Inj'!AA88-'Inj sep cost'!J88-'Inj sep cost'!AA88</f>
        <v>#NAME?</v>
      </c>
      <c r="M90" s="19" t="e">
        <f ca="1">$C90*'Total CH4 prod CO2 Inj'!K88+$D90*'Total CH4 prod CO2 Inj'!AB88-'Inj sep cost'!K88-'Inj sep cost'!AB88</f>
        <v>#NAME?</v>
      </c>
      <c r="N90" s="19" t="e">
        <f ca="1">$C90*'Total CH4 prod CO2 Inj'!L88+$D90*'Total CH4 prod CO2 Inj'!AC88-'Inj sep cost'!L88-'Inj sep cost'!AC88</f>
        <v>#NAME?</v>
      </c>
      <c r="O90" s="19" t="e">
        <f ca="1">$C90*'Total CH4 prod CO2 Inj'!M88+$D90*'Total CH4 prod CO2 Inj'!AD88-'Inj sep cost'!M88-'Inj sep cost'!AD88</f>
        <v>#NAME?</v>
      </c>
      <c r="P90" s="19" t="e">
        <f ca="1">$C90*'Total CH4 prod CO2 Inj'!N88+$D90*'Total CH4 prod CO2 Inj'!AE88-'Inj sep cost'!N88-'Inj sep cost'!AE88</f>
        <v>#NAME?</v>
      </c>
      <c r="Q90" s="19" t="e">
        <f ca="1">$C90*'Total CH4 prod CO2 Inj'!O88+$D90*'Total CH4 prod CO2 Inj'!AF88-'Inj sep cost'!O88-'Inj sep cost'!AF88</f>
        <v>#NAME?</v>
      </c>
      <c r="R90" s="19" t="e">
        <f ca="1">$C90*'Total CH4 prod CO2 Inj'!P88+$D90*'Total CH4 prod CO2 Inj'!AG88-'Inj sep cost'!P88-'Inj sep cost'!AG88</f>
        <v>#NAME?</v>
      </c>
      <c r="S90" s="19" t="e">
        <f ca="1">$C90*'Total CH4 prod CO2 Inj'!Q88+$D90*'Total CH4 prod CO2 Inj'!AH88-'Inj sep cost'!Q88-'Inj sep cost'!AH88</f>
        <v>#NAME?</v>
      </c>
    </row>
    <row r="91" spans="2:19" x14ac:dyDescent="0.45">
      <c r="B91">
        <v>85</v>
      </c>
      <c r="C91" s="17" t="e">
        <f ca="1">_xll.RiskTriang($D$2,$E$2,$F$2)</f>
        <v>#NAME?</v>
      </c>
      <c r="D91" s="17" t="e">
        <f t="shared" ca="1" si="2"/>
        <v>#NAME?</v>
      </c>
      <c r="E91" s="19" t="e">
        <f ca="1">$C91*'Total CH4 prod CO2 Inj'!C89+$D91*'Total CH4 prod CO2 Inj'!T89-'Inj sep cost'!C89-'Inj sep cost'!T89</f>
        <v>#NAME?</v>
      </c>
      <c r="F91" s="19" t="e">
        <f ca="1">$C91*'Total CH4 prod CO2 Inj'!D89+$D91*'Total CH4 prod CO2 Inj'!U89-'Inj sep cost'!D89-'Inj sep cost'!U89</f>
        <v>#NAME?</v>
      </c>
      <c r="G91" s="19" t="e">
        <f ca="1">$C91*'Total CH4 prod CO2 Inj'!E89+$D91*'Total CH4 prod CO2 Inj'!V89-'Inj sep cost'!E89-'Inj sep cost'!V89</f>
        <v>#NAME?</v>
      </c>
      <c r="H91" s="19" t="e">
        <f ca="1">$C91*'Total CH4 prod CO2 Inj'!F89+$D91*'Total CH4 prod CO2 Inj'!W89-'Inj sep cost'!F89-'Inj sep cost'!W89</f>
        <v>#NAME?</v>
      </c>
      <c r="I91" s="19" t="e">
        <f ca="1">$C91*'Total CH4 prod CO2 Inj'!G89+$D91*'Total CH4 prod CO2 Inj'!X89-'Inj sep cost'!G89-'Inj sep cost'!X89</f>
        <v>#NAME?</v>
      </c>
      <c r="J91" s="19" t="e">
        <f ca="1">$C91*'Total CH4 prod CO2 Inj'!H89+$D91*'Total CH4 prod CO2 Inj'!Y89-'Inj sep cost'!H89-'Inj sep cost'!Y89</f>
        <v>#NAME?</v>
      </c>
      <c r="K91" s="19" t="e">
        <f ca="1">$C91*'Total CH4 prod CO2 Inj'!I89+$D91*'Total CH4 prod CO2 Inj'!Z89-'Inj sep cost'!I89-'Inj sep cost'!Z89</f>
        <v>#NAME?</v>
      </c>
      <c r="L91" s="19" t="e">
        <f ca="1">$C91*'Total CH4 prod CO2 Inj'!J89+$D91*'Total CH4 prod CO2 Inj'!AA89-'Inj sep cost'!J89-'Inj sep cost'!AA89</f>
        <v>#NAME?</v>
      </c>
      <c r="M91" s="19" t="e">
        <f ca="1">$C91*'Total CH4 prod CO2 Inj'!K89+$D91*'Total CH4 prod CO2 Inj'!AB89-'Inj sep cost'!K89-'Inj sep cost'!AB89</f>
        <v>#NAME?</v>
      </c>
      <c r="N91" s="19" t="e">
        <f ca="1">$C91*'Total CH4 prod CO2 Inj'!L89+$D91*'Total CH4 prod CO2 Inj'!AC89-'Inj sep cost'!L89-'Inj sep cost'!AC89</f>
        <v>#NAME?</v>
      </c>
      <c r="O91" s="19" t="e">
        <f ca="1">$C91*'Total CH4 prod CO2 Inj'!M89+$D91*'Total CH4 prod CO2 Inj'!AD89-'Inj sep cost'!M89-'Inj sep cost'!AD89</f>
        <v>#NAME?</v>
      </c>
      <c r="P91" s="19" t="e">
        <f ca="1">$C91*'Total CH4 prod CO2 Inj'!N89+$D91*'Total CH4 prod CO2 Inj'!AE89-'Inj sep cost'!N89-'Inj sep cost'!AE89</f>
        <v>#NAME?</v>
      </c>
      <c r="Q91" s="19" t="e">
        <f ca="1">$C91*'Total CH4 prod CO2 Inj'!O89+$D91*'Total CH4 prod CO2 Inj'!AF89-'Inj sep cost'!O89-'Inj sep cost'!AF89</f>
        <v>#NAME?</v>
      </c>
      <c r="R91" s="19" t="e">
        <f ca="1">$C91*'Total CH4 prod CO2 Inj'!P89+$D91*'Total CH4 prod CO2 Inj'!AG89-'Inj sep cost'!P89-'Inj sep cost'!AG89</f>
        <v>#NAME?</v>
      </c>
      <c r="S91" s="19" t="e">
        <f ca="1">$C91*'Total CH4 prod CO2 Inj'!Q89+$D91*'Total CH4 prod CO2 Inj'!AH89-'Inj sep cost'!Q89-'Inj sep cost'!AH89</f>
        <v>#NAME?</v>
      </c>
    </row>
    <row r="92" spans="2:19" x14ac:dyDescent="0.45">
      <c r="B92">
        <v>86</v>
      </c>
      <c r="C92" s="17" t="e">
        <f ca="1">_xll.RiskTriang($D$2,$E$2,$F$2)</f>
        <v>#NAME?</v>
      </c>
      <c r="D92" s="17" t="e">
        <f t="shared" ca="1" si="2"/>
        <v>#NAME?</v>
      </c>
      <c r="E92" s="19" t="e">
        <f ca="1">$C92*'Total CH4 prod CO2 Inj'!C90+$D92*'Total CH4 prod CO2 Inj'!T90-'Inj sep cost'!C90-'Inj sep cost'!T90</f>
        <v>#NAME?</v>
      </c>
      <c r="F92" s="19" t="e">
        <f ca="1">$C92*'Total CH4 prod CO2 Inj'!D90+$D92*'Total CH4 prod CO2 Inj'!U90-'Inj sep cost'!D90-'Inj sep cost'!U90</f>
        <v>#NAME?</v>
      </c>
      <c r="G92" s="19" t="e">
        <f ca="1">$C92*'Total CH4 prod CO2 Inj'!E90+$D92*'Total CH4 prod CO2 Inj'!V90-'Inj sep cost'!E90-'Inj sep cost'!V90</f>
        <v>#NAME?</v>
      </c>
      <c r="H92" s="19" t="e">
        <f ca="1">$C92*'Total CH4 prod CO2 Inj'!F90+$D92*'Total CH4 prod CO2 Inj'!W90-'Inj sep cost'!F90-'Inj sep cost'!W90</f>
        <v>#NAME?</v>
      </c>
      <c r="I92" s="19" t="e">
        <f ca="1">$C92*'Total CH4 prod CO2 Inj'!G90+$D92*'Total CH4 prod CO2 Inj'!X90-'Inj sep cost'!G90-'Inj sep cost'!X90</f>
        <v>#NAME?</v>
      </c>
      <c r="J92" s="19" t="e">
        <f ca="1">$C92*'Total CH4 prod CO2 Inj'!H90+$D92*'Total CH4 prod CO2 Inj'!Y90-'Inj sep cost'!H90-'Inj sep cost'!Y90</f>
        <v>#NAME?</v>
      </c>
      <c r="K92" s="19" t="e">
        <f ca="1">$C92*'Total CH4 prod CO2 Inj'!I90+$D92*'Total CH4 prod CO2 Inj'!Z90-'Inj sep cost'!I90-'Inj sep cost'!Z90</f>
        <v>#NAME?</v>
      </c>
      <c r="L92" s="19" t="e">
        <f ca="1">$C92*'Total CH4 prod CO2 Inj'!J90+$D92*'Total CH4 prod CO2 Inj'!AA90-'Inj sep cost'!J90-'Inj sep cost'!AA90</f>
        <v>#NAME?</v>
      </c>
      <c r="M92" s="19" t="e">
        <f ca="1">$C92*'Total CH4 prod CO2 Inj'!K90+$D92*'Total CH4 prod CO2 Inj'!AB90-'Inj sep cost'!K90-'Inj sep cost'!AB90</f>
        <v>#NAME?</v>
      </c>
      <c r="N92" s="19" t="e">
        <f ca="1">$C92*'Total CH4 prod CO2 Inj'!L90+$D92*'Total CH4 prod CO2 Inj'!AC90-'Inj sep cost'!L90-'Inj sep cost'!AC90</f>
        <v>#NAME?</v>
      </c>
      <c r="O92" s="19" t="e">
        <f ca="1">$C92*'Total CH4 prod CO2 Inj'!M90+$D92*'Total CH4 prod CO2 Inj'!AD90-'Inj sep cost'!M90-'Inj sep cost'!AD90</f>
        <v>#NAME?</v>
      </c>
      <c r="P92" s="19" t="e">
        <f ca="1">$C92*'Total CH4 prod CO2 Inj'!N90+$D92*'Total CH4 prod CO2 Inj'!AE90-'Inj sep cost'!N90-'Inj sep cost'!AE90</f>
        <v>#NAME?</v>
      </c>
      <c r="Q92" s="19" t="e">
        <f ca="1">$C92*'Total CH4 prod CO2 Inj'!O90+$D92*'Total CH4 prod CO2 Inj'!AF90-'Inj sep cost'!O90-'Inj sep cost'!AF90</f>
        <v>#NAME?</v>
      </c>
      <c r="R92" s="19" t="e">
        <f ca="1">$C92*'Total CH4 prod CO2 Inj'!P90+$D92*'Total CH4 prod CO2 Inj'!AG90-'Inj sep cost'!P90-'Inj sep cost'!AG90</f>
        <v>#NAME?</v>
      </c>
      <c r="S92" s="19" t="e">
        <f ca="1">$C92*'Total CH4 prod CO2 Inj'!Q90+$D92*'Total CH4 prod CO2 Inj'!AH90-'Inj sep cost'!Q90-'Inj sep cost'!AH90</f>
        <v>#NAME?</v>
      </c>
    </row>
    <row r="93" spans="2:19" x14ac:dyDescent="0.45">
      <c r="B93">
        <v>87</v>
      </c>
      <c r="C93" s="17" t="e">
        <f ca="1">_xll.RiskTriang($D$2,$E$2,$F$2)</f>
        <v>#NAME?</v>
      </c>
      <c r="D93" s="17" t="e">
        <f t="shared" ca="1" si="2"/>
        <v>#NAME?</v>
      </c>
      <c r="E93" s="19" t="e">
        <f ca="1">$C93*'Total CH4 prod CO2 Inj'!C91+$D93*'Total CH4 prod CO2 Inj'!T91-'Inj sep cost'!C91-'Inj sep cost'!T91</f>
        <v>#NAME?</v>
      </c>
      <c r="F93" s="19" t="e">
        <f ca="1">$C93*'Total CH4 prod CO2 Inj'!D91+$D93*'Total CH4 prod CO2 Inj'!U91-'Inj sep cost'!D91-'Inj sep cost'!U91</f>
        <v>#NAME?</v>
      </c>
      <c r="G93" s="19" t="e">
        <f ca="1">$C93*'Total CH4 prod CO2 Inj'!E91+$D93*'Total CH4 prod CO2 Inj'!V91-'Inj sep cost'!E91-'Inj sep cost'!V91</f>
        <v>#NAME?</v>
      </c>
      <c r="H93" s="19" t="e">
        <f ca="1">$C93*'Total CH4 prod CO2 Inj'!F91+$D93*'Total CH4 prod CO2 Inj'!W91-'Inj sep cost'!F91-'Inj sep cost'!W91</f>
        <v>#NAME?</v>
      </c>
      <c r="I93" s="19" t="e">
        <f ca="1">$C93*'Total CH4 prod CO2 Inj'!G91+$D93*'Total CH4 prod CO2 Inj'!X91-'Inj sep cost'!G91-'Inj sep cost'!X91</f>
        <v>#NAME?</v>
      </c>
      <c r="J93" s="19" t="e">
        <f ca="1">$C93*'Total CH4 prod CO2 Inj'!H91+$D93*'Total CH4 prod CO2 Inj'!Y91-'Inj sep cost'!H91-'Inj sep cost'!Y91</f>
        <v>#NAME?</v>
      </c>
      <c r="K93" s="19" t="e">
        <f ca="1">$C93*'Total CH4 prod CO2 Inj'!I91+$D93*'Total CH4 prod CO2 Inj'!Z91-'Inj sep cost'!I91-'Inj sep cost'!Z91</f>
        <v>#NAME?</v>
      </c>
      <c r="L93" s="19" t="e">
        <f ca="1">$C93*'Total CH4 prod CO2 Inj'!J91+$D93*'Total CH4 prod CO2 Inj'!AA91-'Inj sep cost'!J91-'Inj sep cost'!AA91</f>
        <v>#NAME?</v>
      </c>
      <c r="M93" s="19" t="e">
        <f ca="1">$C93*'Total CH4 prod CO2 Inj'!K91+$D93*'Total CH4 prod CO2 Inj'!AB91-'Inj sep cost'!K91-'Inj sep cost'!AB91</f>
        <v>#NAME?</v>
      </c>
      <c r="N93" s="19" t="e">
        <f ca="1">$C93*'Total CH4 prod CO2 Inj'!L91+$D93*'Total CH4 prod CO2 Inj'!AC91-'Inj sep cost'!L91-'Inj sep cost'!AC91</f>
        <v>#NAME?</v>
      </c>
      <c r="O93" s="19" t="e">
        <f ca="1">$C93*'Total CH4 prod CO2 Inj'!M91+$D93*'Total CH4 prod CO2 Inj'!AD91-'Inj sep cost'!M91-'Inj sep cost'!AD91</f>
        <v>#NAME?</v>
      </c>
      <c r="P93" s="19" t="e">
        <f ca="1">$C93*'Total CH4 prod CO2 Inj'!N91+$D93*'Total CH4 prod CO2 Inj'!AE91-'Inj sep cost'!N91-'Inj sep cost'!AE91</f>
        <v>#NAME?</v>
      </c>
      <c r="Q93" s="19" t="e">
        <f ca="1">$C93*'Total CH4 prod CO2 Inj'!O91+$D93*'Total CH4 prod CO2 Inj'!AF91-'Inj sep cost'!O91-'Inj sep cost'!AF91</f>
        <v>#NAME?</v>
      </c>
      <c r="R93" s="19" t="e">
        <f ca="1">$C93*'Total CH4 prod CO2 Inj'!P91+$D93*'Total CH4 prod CO2 Inj'!AG91-'Inj sep cost'!P91-'Inj sep cost'!AG91</f>
        <v>#NAME?</v>
      </c>
      <c r="S93" s="19" t="e">
        <f ca="1">$C93*'Total CH4 prod CO2 Inj'!Q91+$D93*'Total CH4 prod CO2 Inj'!AH91-'Inj sep cost'!Q91-'Inj sep cost'!AH91</f>
        <v>#NAME?</v>
      </c>
    </row>
    <row r="94" spans="2:19" x14ac:dyDescent="0.45">
      <c r="B94">
        <v>88</v>
      </c>
      <c r="C94" s="17" t="e">
        <f ca="1">_xll.RiskTriang($D$2,$E$2,$F$2)</f>
        <v>#NAME?</v>
      </c>
      <c r="D94" s="17" t="e">
        <f t="shared" ca="1" si="2"/>
        <v>#NAME?</v>
      </c>
      <c r="E94" s="19" t="e">
        <f ca="1">$C94*'Total CH4 prod CO2 Inj'!C92+$D94*'Total CH4 prod CO2 Inj'!T92-'Inj sep cost'!C92-'Inj sep cost'!T92</f>
        <v>#NAME?</v>
      </c>
      <c r="F94" s="19" t="e">
        <f ca="1">$C94*'Total CH4 prod CO2 Inj'!D92+$D94*'Total CH4 prod CO2 Inj'!U92-'Inj sep cost'!D92-'Inj sep cost'!U92</f>
        <v>#NAME?</v>
      </c>
      <c r="G94" s="19" t="e">
        <f ca="1">$C94*'Total CH4 prod CO2 Inj'!E92+$D94*'Total CH4 prod CO2 Inj'!V92-'Inj sep cost'!E92-'Inj sep cost'!V92</f>
        <v>#NAME?</v>
      </c>
      <c r="H94" s="19" t="e">
        <f ca="1">$C94*'Total CH4 prod CO2 Inj'!F92+$D94*'Total CH4 prod CO2 Inj'!W92-'Inj sep cost'!F92-'Inj sep cost'!W92</f>
        <v>#NAME?</v>
      </c>
      <c r="I94" s="19" t="e">
        <f ca="1">$C94*'Total CH4 prod CO2 Inj'!G92+$D94*'Total CH4 prod CO2 Inj'!X92-'Inj sep cost'!G92-'Inj sep cost'!X92</f>
        <v>#NAME?</v>
      </c>
      <c r="J94" s="19" t="e">
        <f ca="1">$C94*'Total CH4 prod CO2 Inj'!H92+$D94*'Total CH4 prod CO2 Inj'!Y92-'Inj sep cost'!H92-'Inj sep cost'!Y92</f>
        <v>#NAME?</v>
      </c>
      <c r="K94" s="19" t="e">
        <f ca="1">$C94*'Total CH4 prod CO2 Inj'!I92+$D94*'Total CH4 prod CO2 Inj'!Z92-'Inj sep cost'!I92-'Inj sep cost'!Z92</f>
        <v>#NAME?</v>
      </c>
      <c r="L94" s="19" t="e">
        <f ca="1">$C94*'Total CH4 prod CO2 Inj'!J92+$D94*'Total CH4 prod CO2 Inj'!AA92-'Inj sep cost'!J92-'Inj sep cost'!AA92</f>
        <v>#NAME?</v>
      </c>
      <c r="M94" s="19" t="e">
        <f ca="1">$C94*'Total CH4 prod CO2 Inj'!K92+$D94*'Total CH4 prod CO2 Inj'!AB92-'Inj sep cost'!K92-'Inj sep cost'!AB92</f>
        <v>#NAME?</v>
      </c>
      <c r="N94" s="19" t="e">
        <f ca="1">$C94*'Total CH4 prod CO2 Inj'!L92+$D94*'Total CH4 prod CO2 Inj'!AC92-'Inj sep cost'!L92-'Inj sep cost'!AC92</f>
        <v>#NAME?</v>
      </c>
      <c r="O94" s="19" t="e">
        <f ca="1">$C94*'Total CH4 prod CO2 Inj'!M92+$D94*'Total CH4 prod CO2 Inj'!AD92-'Inj sep cost'!M92-'Inj sep cost'!AD92</f>
        <v>#NAME?</v>
      </c>
      <c r="P94" s="19" t="e">
        <f ca="1">$C94*'Total CH4 prod CO2 Inj'!N92+$D94*'Total CH4 prod CO2 Inj'!AE92-'Inj sep cost'!N92-'Inj sep cost'!AE92</f>
        <v>#NAME?</v>
      </c>
      <c r="Q94" s="19" t="e">
        <f ca="1">$C94*'Total CH4 prod CO2 Inj'!O92+$D94*'Total CH4 prod CO2 Inj'!AF92-'Inj sep cost'!O92-'Inj sep cost'!AF92</f>
        <v>#NAME?</v>
      </c>
      <c r="R94" s="19" t="e">
        <f ca="1">$C94*'Total CH4 prod CO2 Inj'!P92+$D94*'Total CH4 prod CO2 Inj'!AG92-'Inj sep cost'!P92-'Inj sep cost'!AG92</f>
        <v>#NAME?</v>
      </c>
      <c r="S94" s="19" t="e">
        <f ca="1">$C94*'Total CH4 prod CO2 Inj'!Q92+$D94*'Total CH4 prod CO2 Inj'!AH92-'Inj sep cost'!Q92-'Inj sep cost'!AH92</f>
        <v>#NAME?</v>
      </c>
    </row>
    <row r="95" spans="2:19" x14ac:dyDescent="0.45">
      <c r="B95">
        <v>89</v>
      </c>
      <c r="C95" s="17" t="e">
        <f ca="1">_xll.RiskTriang($D$2,$E$2,$F$2)</f>
        <v>#NAME?</v>
      </c>
      <c r="D95" s="17" t="e">
        <f t="shared" ca="1" si="2"/>
        <v>#NAME?</v>
      </c>
      <c r="E95" s="19" t="e">
        <f ca="1">$C95*'Total CH4 prod CO2 Inj'!C93+$D95*'Total CH4 prod CO2 Inj'!T93-'Inj sep cost'!C93-'Inj sep cost'!T93</f>
        <v>#NAME?</v>
      </c>
      <c r="F95" s="19" t="e">
        <f ca="1">$C95*'Total CH4 prod CO2 Inj'!D93+$D95*'Total CH4 prod CO2 Inj'!U93-'Inj sep cost'!D93-'Inj sep cost'!U93</f>
        <v>#NAME?</v>
      </c>
      <c r="G95" s="19" t="e">
        <f ca="1">$C95*'Total CH4 prod CO2 Inj'!E93+$D95*'Total CH4 prod CO2 Inj'!V93-'Inj sep cost'!E93-'Inj sep cost'!V93</f>
        <v>#NAME?</v>
      </c>
      <c r="H95" s="19" t="e">
        <f ca="1">$C95*'Total CH4 prod CO2 Inj'!F93+$D95*'Total CH4 prod CO2 Inj'!W93-'Inj sep cost'!F93-'Inj sep cost'!W93</f>
        <v>#NAME?</v>
      </c>
      <c r="I95" s="19" t="e">
        <f ca="1">$C95*'Total CH4 prod CO2 Inj'!G93+$D95*'Total CH4 prod CO2 Inj'!X93-'Inj sep cost'!G93-'Inj sep cost'!X93</f>
        <v>#NAME?</v>
      </c>
      <c r="J95" s="19" t="e">
        <f ca="1">$C95*'Total CH4 prod CO2 Inj'!H93+$D95*'Total CH4 prod CO2 Inj'!Y93-'Inj sep cost'!H93-'Inj sep cost'!Y93</f>
        <v>#NAME?</v>
      </c>
      <c r="K95" s="19" t="e">
        <f ca="1">$C95*'Total CH4 prod CO2 Inj'!I93+$D95*'Total CH4 prod CO2 Inj'!Z93-'Inj sep cost'!I93-'Inj sep cost'!Z93</f>
        <v>#NAME?</v>
      </c>
      <c r="L95" s="19" t="e">
        <f ca="1">$C95*'Total CH4 prod CO2 Inj'!J93+$D95*'Total CH4 prod CO2 Inj'!AA93-'Inj sep cost'!J93-'Inj sep cost'!AA93</f>
        <v>#NAME?</v>
      </c>
      <c r="M95" s="19" t="e">
        <f ca="1">$C95*'Total CH4 prod CO2 Inj'!K93+$D95*'Total CH4 prod CO2 Inj'!AB93-'Inj sep cost'!K93-'Inj sep cost'!AB93</f>
        <v>#NAME?</v>
      </c>
      <c r="N95" s="19" t="e">
        <f ca="1">$C95*'Total CH4 prod CO2 Inj'!L93+$D95*'Total CH4 prod CO2 Inj'!AC93-'Inj sep cost'!L93-'Inj sep cost'!AC93</f>
        <v>#NAME?</v>
      </c>
      <c r="O95" s="19" t="e">
        <f ca="1">$C95*'Total CH4 prod CO2 Inj'!M93+$D95*'Total CH4 prod CO2 Inj'!AD93-'Inj sep cost'!M93-'Inj sep cost'!AD93</f>
        <v>#NAME?</v>
      </c>
      <c r="P95" s="19" t="e">
        <f ca="1">$C95*'Total CH4 prod CO2 Inj'!N93+$D95*'Total CH4 prod CO2 Inj'!AE93-'Inj sep cost'!N93-'Inj sep cost'!AE93</f>
        <v>#NAME?</v>
      </c>
      <c r="Q95" s="19" t="e">
        <f ca="1">$C95*'Total CH4 prod CO2 Inj'!O93+$D95*'Total CH4 prod CO2 Inj'!AF93-'Inj sep cost'!O93-'Inj sep cost'!AF93</f>
        <v>#NAME?</v>
      </c>
      <c r="R95" s="19" t="e">
        <f ca="1">$C95*'Total CH4 prod CO2 Inj'!P93+$D95*'Total CH4 prod CO2 Inj'!AG93-'Inj sep cost'!P93-'Inj sep cost'!AG93</f>
        <v>#NAME?</v>
      </c>
      <c r="S95" s="19" t="e">
        <f ca="1">$C95*'Total CH4 prod CO2 Inj'!Q93+$D95*'Total CH4 prod CO2 Inj'!AH93-'Inj sep cost'!Q93-'Inj sep cost'!AH93</f>
        <v>#NAME?</v>
      </c>
    </row>
    <row r="96" spans="2:19" x14ac:dyDescent="0.45">
      <c r="B96">
        <v>90</v>
      </c>
      <c r="C96" s="17" t="e">
        <f ca="1">_xll.RiskTriang($D$2,$E$2,$F$2)</f>
        <v>#NAME?</v>
      </c>
      <c r="D96" s="17" t="e">
        <f t="shared" ca="1" si="2"/>
        <v>#NAME?</v>
      </c>
      <c r="E96" s="19" t="e">
        <f ca="1">$C96*'Total CH4 prod CO2 Inj'!C94+$D96*'Total CH4 prod CO2 Inj'!T94-'Inj sep cost'!C94-'Inj sep cost'!T94</f>
        <v>#NAME?</v>
      </c>
      <c r="F96" s="19" t="e">
        <f ca="1">$C96*'Total CH4 prod CO2 Inj'!D94+$D96*'Total CH4 prod CO2 Inj'!U94-'Inj sep cost'!D94-'Inj sep cost'!U94</f>
        <v>#NAME?</v>
      </c>
      <c r="G96" s="19" t="e">
        <f ca="1">$C96*'Total CH4 prod CO2 Inj'!E94+$D96*'Total CH4 prod CO2 Inj'!V94-'Inj sep cost'!E94-'Inj sep cost'!V94</f>
        <v>#NAME?</v>
      </c>
      <c r="H96" s="19" t="e">
        <f ca="1">$C96*'Total CH4 prod CO2 Inj'!F94+$D96*'Total CH4 prod CO2 Inj'!W94-'Inj sep cost'!F94-'Inj sep cost'!W94</f>
        <v>#NAME?</v>
      </c>
      <c r="I96" s="19" t="e">
        <f ca="1">$C96*'Total CH4 prod CO2 Inj'!G94+$D96*'Total CH4 prod CO2 Inj'!X94-'Inj sep cost'!G94-'Inj sep cost'!X94</f>
        <v>#NAME?</v>
      </c>
      <c r="J96" s="19" t="e">
        <f ca="1">$C96*'Total CH4 prod CO2 Inj'!H94+$D96*'Total CH4 prod CO2 Inj'!Y94-'Inj sep cost'!H94-'Inj sep cost'!Y94</f>
        <v>#NAME?</v>
      </c>
      <c r="K96" s="19" t="e">
        <f ca="1">$C96*'Total CH4 prod CO2 Inj'!I94+$D96*'Total CH4 prod CO2 Inj'!Z94-'Inj sep cost'!I94-'Inj sep cost'!Z94</f>
        <v>#NAME?</v>
      </c>
      <c r="L96" s="19" t="e">
        <f ca="1">$C96*'Total CH4 prod CO2 Inj'!J94+$D96*'Total CH4 prod CO2 Inj'!AA94-'Inj sep cost'!J94-'Inj sep cost'!AA94</f>
        <v>#NAME?</v>
      </c>
      <c r="M96" s="19" t="e">
        <f ca="1">$C96*'Total CH4 prod CO2 Inj'!K94+$D96*'Total CH4 prod CO2 Inj'!AB94-'Inj sep cost'!K94-'Inj sep cost'!AB94</f>
        <v>#NAME?</v>
      </c>
      <c r="N96" s="19" t="e">
        <f ca="1">$C96*'Total CH4 prod CO2 Inj'!L94+$D96*'Total CH4 prod CO2 Inj'!AC94-'Inj sep cost'!L94-'Inj sep cost'!AC94</f>
        <v>#NAME?</v>
      </c>
      <c r="O96" s="19" t="e">
        <f ca="1">$C96*'Total CH4 prod CO2 Inj'!M94+$D96*'Total CH4 prod CO2 Inj'!AD94-'Inj sep cost'!M94-'Inj sep cost'!AD94</f>
        <v>#NAME?</v>
      </c>
      <c r="P96" s="19" t="e">
        <f ca="1">$C96*'Total CH4 prod CO2 Inj'!N94+$D96*'Total CH4 prod CO2 Inj'!AE94-'Inj sep cost'!N94-'Inj sep cost'!AE94</f>
        <v>#NAME?</v>
      </c>
      <c r="Q96" s="19" t="e">
        <f ca="1">$C96*'Total CH4 prod CO2 Inj'!O94+$D96*'Total CH4 prod CO2 Inj'!AF94-'Inj sep cost'!O94-'Inj sep cost'!AF94</f>
        <v>#NAME?</v>
      </c>
      <c r="R96" s="19" t="e">
        <f ca="1">$C96*'Total CH4 prod CO2 Inj'!P94+$D96*'Total CH4 prod CO2 Inj'!AG94-'Inj sep cost'!P94-'Inj sep cost'!AG94</f>
        <v>#NAME?</v>
      </c>
      <c r="S96" s="19" t="e">
        <f ca="1">$C96*'Total CH4 prod CO2 Inj'!Q94+$D96*'Total CH4 prod CO2 Inj'!AH94-'Inj sep cost'!Q94-'Inj sep cost'!AH94</f>
        <v>#NAME?</v>
      </c>
    </row>
    <row r="97" spans="2:19" x14ac:dyDescent="0.45">
      <c r="B97">
        <v>91</v>
      </c>
      <c r="C97" s="17" t="e">
        <f ca="1">_xll.RiskTriang($D$2,$E$2,$F$2)</f>
        <v>#NAME?</v>
      </c>
      <c r="D97" s="17" t="e">
        <f t="shared" ca="1" si="2"/>
        <v>#NAME?</v>
      </c>
      <c r="E97" s="19" t="e">
        <f ca="1">$C97*'Total CH4 prod CO2 Inj'!C95+$D97*'Total CH4 prod CO2 Inj'!T95-'Inj sep cost'!C95-'Inj sep cost'!T95</f>
        <v>#NAME?</v>
      </c>
      <c r="F97" s="19" t="e">
        <f ca="1">$C97*'Total CH4 prod CO2 Inj'!D95+$D97*'Total CH4 prod CO2 Inj'!U95-'Inj sep cost'!D95-'Inj sep cost'!U95</f>
        <v>#NAME?</v>
      </c>
      <c r="G97" s="19" t="e">
        <f ca="1">$C97*'Total CH4 prod CO2 Inj'!E95+$D97*'Total CH4 prod CO2 Inj'!V95-'Inj sep cost'!E95-'Inj sep cost'!V95</f>
        <v>#NAME?</v>
      </c>
      <c r="H97" s="19" t="e">
        <f ca="1">$C97*'Total CH4 prod CO2 Inj'!F95+$D97*'Total CH4 prod CO2 Inj'!W95-'Inj sep cost'!F95-'Inj sep cost'!W95</f>
        <v>#NAME?</v>
      </c>
      <c r="I97" s="19" t="e">
        <f ca="1">$C97*'Total CH4 prod CO2 Inj'!G95+$D97*'Total CH4 prod CO2 Inj'!X95-'Inj sep cost'!G95-'Inj sep cost'!X95</f>
        <v>#NAME?</v>
      </c>
      <c r="J97" s="19" t="e">
        <f ca="1">$C97*'Total CH4 prod CO2 Inj'!H95+$D97*'Total CH4 prod CO2 Inj'!Y95-'Inj sep cost'!H95-'Inj sep cost'!Y95</f>
        <v>#NAME?</v>
      </c>
      <c r="K97" s="19" t="e">
        <f ca="1">$C97*'Total CH4 prod CO2 Inj'!I95+$D97*'Total CH4 prod CO2 Inj'!Z95-'Inj sep cost'!I95-'Inj sep cost'!Z95</f>
        <v>#NAME?</v>
      </c>
      <c r="L97" s="19" t="e">
        <f ca="1">$C97*'Total CH4 prod CO2 Inj'!J95+$D97*'Total CH4 prod CO2 Inj'!AA95-'Inj sep cost'!J95-'Inj sep cost'!AA95</f>
        <v>#NAME?</v>
      </c>
      <c r="M97" s="19" t="e">
        <f ca="1">$C97*'Total CH4 prod CO2 Inj'!K95+$D97*'Total CH4 prod CO2 Inj'!AB95-'Inj sep cost'!K95-'Inj sep cost'!AB95</f>
        <v>#NAME?</v>
      </c>
      <c r="N97" s="19" t="e">
        <f ca="1">$C97*'Total CH4 prod CO2 Inj'!L95+$D97*'Total CH4 prod CO2 Inj'!AC95-'Inj sep cost'!L95-'Inj sep cost'!AC95</f>
        <v>#NAME?</v>
      </c>
      <c r="O97" s="19" t="e">
        <f ca="1">$C97*'Total CH4 prod CO2 Inj'!M95+$D97*'Total CH4 prod CO2 Inj'!AD95-'Inj sep cost'!M95-'Inj sep cost'!AD95</f>
        <v>#NAME?</v>
      </c>
      <c r="P97" s="19" t="e">
        <f ca="1">$C97*'Total CH4 prod CO2 Inj'!N95+$D97*'Total CH4 prod CO2 Inj'!AE95-'Inj sep cost'!N95-'Inj sep cost'!AE95</f>
        <v>#NAME?</v>
      </c>
      <c r="Q97" s="19" t="e">
        <f ca="1">$C97*'Total CH4 prod CO2 Inj'!O95+$D97*'Total CH4 prod CO2 Inj'!AF95-'Inj sep cost'!O95-'Inj sep cost'!AF95</f>
        <v>#NAME?</v>
      </c>
      <c r="R97" s="19" t="e">
        <f ca="1">$C97*'Total CH4 prod CO2 Inj'!P95+$D97*'Total CH4 prod CO2 Inj'!AG95-'Inj sep cost'!P95-'Inj sep cost'!AG95</f>
        <v>#NAME?</v>
      </c>
      <c r="S97" s="19" t="e">
        <f ca="1">$C97*'Total CH4 prod CO2 Inj'!Q95+$D97*'Total CH4 prod CO2 Inj'!AH95-'Inj sep cost'!Q95-'Inj sep cost'!AH95</f>
        <v>#NAME?</v>
      </c>
    </row>
    <row r="98" spans="2:19" x14ac:dyDescent="0.45">
      <c r="B98">
        <v>92</v>
      </c>
      <c r="C98" s="17" t="e">
        <f ca="1">_xll.RiskTriang($D$2,$E$2,$F$2)</f>
        <v>#NAME?</v>
      </c>
      <c r="D98" s="17" t="e">
        <f t="shared" ca="1" si="2"/>
        <v>#NAME?</v>
      </c>
      <c r="E98" s="19" t="e">
        <f ca="1">$C98*'Total CH4 prod CO2 Inj'!C96+$D98*'Total CH4 prod CO2 Inj'!T96-'Inj sep cost'!C96-'Inj sep cost'!T96</f>
        <v>#NAME?</v>
      </c>
      <c r="F98" s="19" t="e">
        <f ca="1">$C98*'Total CH4 prod CO2 Inj'!D96+$D98*'Total CH4 prod CO2 Inj'!U96-'Inj sep cost'!D96-'Inj sep cost'!U96</f>
        <v>#NAME?</v>
      </c>
      <c r="G98" s="19" t="e">
        <f ca="1">$C98*'Total CH4 prod CO2 Inj'!E96+$D98*'Total CH4 prod CO2 Inj'!V96-'Inj sep cost'!E96-'Inj sep cost'!V96</f>
        <v>#NAME?</v>
      </c>
      <c r="H98" s="19" t="e">
        <f ca="1">$C98*'Total CH4 prod CO2 Inj'!F96+$D98*'Total CH4 prod CO2 Inj'!W96-'Inj sep cost'!F96-'Inj sep cost'!W96</f>
        <v>#NAME?</v>
      </c>
      <c r="I98" s="19" t="e">
        <f ca="1">$C98*'Total CH4 prod CO2 Inj'!G96+$D98*'Total CH4 prod CO2 Inj'!X96-'Inj sep cost'!G96-'Inj sep cost'!X96</f>
        <v>#NAME?</v>
      </c>
      <c r="J98" s="19" t="e">
        <f ca="1">$C98*'Total CH4 prod CO2 Inj'!H96+$D98*'Total CH4 prod CO2 Inj'!Y96-'Inj sep cost'!H96-'Inj sep cost'!Y96</f>
        <v>#NAME?</v>
      </c>
      <c r="K98" s="19" t="e">
        <f ca="1">$C98*'Total CH4 prod CO2 Inj'!I96+$D98*'Total CH4 prod CO2 Inj'!Z96-'Inj sep cost'!I96-'Inj sep cost'!Z96</f>
        <v>#NAME?</v>
      </c>
      <c r="L98" s="19" t="e">
        <f ca="1">$C98*'Total CH4 prod CO2 Inj'!J96+$D98*'Total CH4 prod CO2 Inj'!AA96-'Inj sep cost'!J96-'Inj sep cost'!AA96</f>
        <v>#NAME?</v>
      </c>
      <c r="M98" s="19" t="e">
        <f ca="1">$C98*'Total CH4 prod CO2 Inj'!K96+$D98*'Total CH4 prod CO2 Inj'!AB96-'Inj sep cost'!K96-'Inj sep cost'!AB96</f>
        <v>#NAME?</v>
      </c>
      <c r="N98" s="19" t="e">
        <f ca="1">$C98*'Total CH4 prod CO2 Inj'!L96+$D98*'Total CH4 prod CO2 Inj'!AC96-'Inj sep cost'!L96-'Inj sep cost'!AC96</f>
        <v>#NAME?</v>
      </c>
      <c r="O98" s="19" t="e">
        <f ca="1">$C98*'Total CH4 prod CO2 Inj'!M96+$D98*'Total CH4 prod CO2 Inj'!AD96-'Inj sep cost'!M96-'Inj sep cost'!AD96</f>
        <v>#NAME?</v>
      </c>
      <c r="P98" s="19" t="e">
        <f ca="1">$C98*'Total CH4 prod CO2 Inj'!N96+$D98*'Total CH4 prod CO2 Inj'!AE96-'Inj sep cost'!N96-'Inj sep cost'!AE96</f>
        <v>#NAME?</v>
      </c>
      <c r="Q98" s="19" t="e">
        <f ca="1">$C98*'Total CH4 prod CO2 Inj'!O96+$D98*'Total CH4 prod CO2 Inj'!AF96-'Inj sep cost'!O96-'Inj sep cost'!AF96</f>
        <v>#NAME?</v>
      </c>
      <c r="R98" s="19" t="e">
        <f ca="1">$C98*'Total CH4 prod CO2 Inj'!P96+$D98*'Total CH4 prod CO2 Inj'!AG96-'Inj sep cost'!P96-'Inj sep cost'!AG96</f>
        <v>#NAME?</v>
      </c>
      <c r="S98" s="19" t="e">
        <f ca="1">$C98*'Total CH4 prod CO2 Inj'!Q96+$D98*'Total CH4 prod CO2 Inj'!AH96-'Inj sep cost'!Q96-'Inj sep cost'!AH96</f>
        <v>#NAME?</v>
      </c>
    </row>
    <row r="99" spans="2:19" x14ac:dyDescent="0.45">
      <c r="B99">
        <v>93</v>
      </c>
      <c r="C99" s="17" t="e">
        <f ca="1">_xll.RiskTriang($D$2,$E$2,$F$2)</f>
        <v>#NAME?</v>
      </c>
      <c r="D99" s="17" t="e">
        <f t="shared" ca="1" si="2"/>
        <v>#NAME?</v>
      </c>
      <c r="E99" s="19" t="e">
        <f ca="1">$C99*'Total CH4 prod CO2 Inj'!C97+$D99*'Total CH4 prod CO2 Inj'!T97-'Inj sep cost'!C97-'Inj sep cost'!T97</f>
        <v>#NAME?</v>
      </c>
      <c r="F99" s="19" t="e">
        <f ca="1">$C99*'Total CH4 prod CO2 Inj'!D97+$D99*'Total CH4 prod CO2 Inj'!U97-'Inj sep cost'!D97-'Inj sep cost'!U97</f>
        <v>#NAME?</v>
      </c>
      <c r="G99" s="19" t="e">
        <f ca="1">$C99*'Total CH4 prod CO2 Inj'!E97+$D99*'Total CH4 prod CO2 Inj'!V97-'Inj sep cost'!E97-'Inj sep cost'!V97</f>
        <v>#NAME?</v>
      </c>
      <c r="H99" s="19" t="e">
        <f ca="1">$C99*'Total CH4 prod CO2 Inj'!F97+$D99*'Total CH4 prod CO2 Inj'!W97-'Inj sep cost'!F97-'Inj sep cost'!W97</f>
        <v>#NAME?</v>
      </c>
      <c r="I99" s="19" t="e">
        <f ca="1">$C99*'Total CH4 prod CO2 Inj'!G97+$D99*'Total CH4 prod CO2 Inj'!X97-'Inj sep cost'!G97-'Inj sep cost'!X97</f>
        <v>#NAME?</v>
      </c>
      <c r="J99" s="19" t="e">
        <f ca="1">$C99*'Total CH4 prod CO2 Inj'!H97+$D99*'Total CH4 prod CO2 Inj'!Y97-'Inj sep cost'!H97-'Inj sep cost'!Y97</f>
        <v>#NAME?</v>
      </c>
      <c r="K99" s="19" t="e">
        <f ca="1">$C99*'Total CH4 prod CO2 Inj'!I97+$D99*'Total CH4 prod CO2 Inj'!Z97-'Inj sep cost'!I97-'Inj sep cost'!Z97</f>
        <v>#NAME?</v>
      </c>
      <c r="L99" s="19" t="e">
        <f ca="1">$C99*'Total CH4 prod CO2 Inj'!J97+$D99*'Total CH4 prod CO2 Inj'!AA97-'Inj sep cost'!J97-'Inj sep cost'!AA97</f>
        <v>#NAME?</v>
      </c>
      <c r="M99" s="19" t="e">
        <f ca="1">$C99*'Total CH4 prod CO2 Inj'!K97+$D99*'Total CH4 prod CO2 Inj'!AB97-'Inj sep cost'!K97-'Inj sep cost'!AB97</f>
        <v>#NAME?</v>
      </c>
      <c r="N99" s="19" t="e">
        <f ca="1">$C99*'Total CH4 prod CO2 Inj'!L97+$D99*'Total CH4 prod CO2 Inj'!AC97-'Inj sep cost'!L97-'Inj sep cost'!AC97</f>
        <v>#NAME?</v>
      </c>
      <c r="O99" s="19" t="e">
        <f ca="1">$C99*'Total CH4 prod CO2 Inj'!M97+$D99*'Total CH4 prod CO2 Inj'!AD97-'Inj sep cost'!M97-'Inj sep cost'!AD97</f>
        <v>#NAME?</v>
      </c>
      <c r="P99" s="19" t="e">
        <f ca="1">$C99*'Total CH4 prod CO2 Inj'!N97+$D99*'Total CH4 prod CO2 Inj'!AE97-'Inj sep cost'!N97-'Inj sep cost'!AE97</f>
        <v>#NAME?</v>
      </c>
      <c r="Q99" s="19" t="e">
        <f ca="1">$C99*'Total CH4 prod CO2 Inj'!O97+$D99*'Total CH4 prod CO2 Inj'!AF97-'Inj sep cost'!O97-'Inj sep cost'!AF97</f>
        <v>#NAME?</v>
      </c>
      <c r="R99" s="19" t="e">
        <f ca="1">$C99*'Total CH4 prod CO2 Inj'!P97+$D99*'Total CH4 prod CO2 Inj'!AG97-'Inj sep cost'!P97-'Inj sep cost'!AG97</f>
        <v>#NAME?</v>
      </c>
      <c r="S99" s="19" t="e">
        <f ca="1">$C99*'Total CH4 prod CO2 Inj'!Q97+$D99*'Total CH4 prod CO2 Inj'!AH97-'Inj sep cost'!Q97-'Inj sep cost'!AH97</f>
        <v>#NAME?</v>
      </c>
    </row>
    <row r="100" spans="2:19" x14ac:dyDescent="0.45">
      <c r="B100">
        <v>94</v>
      </c>
      <c r="C100" s="17" t="e">
        <f ca="1">_xll.RiskTriang($D$2,$E$2,$F$2)</f>
        <v>#NAME?</v>
      </c>
      <c r="D100" s="17" t="e">
        <f t="shared" ca="1" si="2"/>
        <v>#NAME?</v>
      </c>
      <c r="E100" s="19" t="e">
        <f ca="1">$C100*'Total CH4 prod CO2 Inj'!C98+$D100*'Total CH4 prod CO2 Inj'!T98-'Inj sep cost'!C98-'Inj sep cost'!T98</f>
        <v>#NAME?</v>
      </c>
      <c r="F100" s="19" t="e">
        <f ca="1">$C100*'Total CH4 prod CO2 Inj'!D98+$D100*'Total CH4 prod CO2 Inj'!U98-'Inj sep cost'!D98-'Inj sep cost'!U98</f>
        <v>#NAME?</v>
      </c>
      <c r="G100" s="19" t="e">
        <f ca="1">$C100*'Total CH4 prod CO2 Inj'!E98+$D100*'Total CH4 prod CO2 Inj'!V98-'Inj sep cost'!E98-'Inj sep cost'!V98</f>
        <v>#NAME?</v>
      </c>
      <c r="H100" s="19" t="e">
        <f ca="1">$C100*'Total CH4 prod CO2 Inj'!F98+$D100*'Total CH4 prod CO2 Inj'!W98-'Inj sep cost'!F98-'Inj sep cost'!W98</f>
        <v>#NAME?</v>
      </c>
      <c r="I100" s="19" t="e">
        <f ca="1">$C100*'Total CH4 prod CO2 Inj'!G98+$D100*'Total CH4 prod CO2 Inj'!X98-'Inj sep cost'!G98-'Inj sep cost'!X98</f>
        <v>#NAME?</v>
      </c>
      <c r="J100" s="19" t="e">
        <f ca="1">$C100*'Total CH4 prod CO2 Inj'!H98+$D100*'Total CH4 prod CO2 Inj'!Y98-'Inj sep cost'!H98-'Inj sep cost'!Y98</f>
        <v>#NAME?</v>
      </c>
      <c r="K100" s="19" t="e">
        <f ca="1">$C100*'Total CH4 prod CO2 Inj'!I98+$D100*'Total CH4 prod CO2 Inj'!Z98-'Inj sep cost'!I98-'Inj sep cost'!Z98</f>
        <v>#NAME?</v>
      </c>
      <c r="L100" s="19" t="e">
        <f ca="1">$C100*'Total CH4 prod CO2 Inj'!J98+$D100*'Total CH4 prod CO2 Inj'!AA98-'Inj sep cost'!J98-'Inj sep cost'!AA98</f>
        <v>#NAME?</v>
      </c>
      <c r="M100" s="19" t="e">
        <f ca="1">$C100*'Total CH4 prod CO2 Inj'!K98+$D100*'Total CH4 prod CO2 Inj'!AB98-'Inj sep cost'!K98-'Inj sep cost'!AB98</f>
        <v>#NAME?</v>
      </c>
      <c r="N100" s="19" t="e">
        <f ca="1">$C100*'Total CH4 prod CO2 Inj'!L98+$D100*'Total CH4 prod CO2 Inj'!AC98-'Inj sep cost'!L98-'Inj sep cost'!AC98</f>
        <v>#NAME?</v>
      </c>
      <c r="O100" s="19" t="e">
        <f ca="1">$C100*'Total CH4 prod CO2 Inj'!M98+$D100*'Total CH4 prod CO2 Inj'!AD98-'Inj sep cost'!M98-'Inj sep cost'!AD98</f>
        <v>#NAME?</v>
      </c>
      <c r="P100" s="19" t="e">
        <f ca="1">$C100*'Total CH4 prod CO2 Inj'!N98+$D100*'Total CH4 prod CO2 Inj'!AE98-'Inj sep cost'!N98-'Inj sep cost'!AE98</f>
        <v>#NAME?</v>
      </c>
      <c r="Q100" s="19" t="e">
        <f ca="1">$C100*'Total CH4 prod CO2 Inj'!O98+$D100*'Total CH4 prod CO2 Inj'!AF98-'Inj sep cost'!O98-'Inj sep cost'!AF98</f>
        <v>#NAME?</v>
      </c>
      <c r="R100" s="19" t="e">
        <f ca="1">$C100*'Total CH4 prod CO2 Inj'!P98+$D100*'Total CH4 prod CO2 Inj'!AG98-'Inj sep cost'!P98-'Inj sep cost'!AG98</f>
        <v>#NAME?</v>
      </c>
      <c r="S100" s="19" t="e">
        <f ca="1">$C100*'Total CH4 prod CO2 Inj'!Q98+$D100*'Total CH4 prod CO2 Inj'!AH98-'Inj sep cost'!Q98-'Inj sep cost'!AH98</f>
        <v>#NAME?</v>
      </c>
    </row>
    <row r="101" spans="2:19" x14ac:dyDescent="0.45">
      <c r="B101">
        <v>95</v>
      </c>
      <c r="C101" s="17" t="e">
        <f ca="1">_xll.RiskTriang($D$2,$E$2,$F$2)</f>
        <v>#NAME?</v>
      </c>
      <c r="D101" s="17" t="e">
        <f t="shared" ca="1" si="2"/>
        <v>#NAME?</v>
      </c>
      <c r="E101" s="19" t="e">
        <f ca="1">$C101*'Total CH4 prod CO2 Inj'!C99+$D101*'Total CH4 prod CO2 Inj'!T99-'Inj sep cost'!C99-'Inj sep cost'!T99</f>
        <v>#NAME?</v>
      </c>
      <c r="F101" s="19" t="e">
        <f ca="1">$C101*'Total CH4 prod CO2 Inj'!D99+$D101*'Total CH4 prod CO2 Inj'!U99-'Inj sep cost'!D99-'Inj sep cost'!U99</f>
        <v>#NAME?</v>
      </c>
      <c r="G101" s="19" t="e">
        <f ca="1">$C101*'Total CH4 prod CO2 Inj'!E99+$D101*'Total CH4 prod CO2 Inj'!V99-'Inj sep cost'!E99-'Inj sep cost'!V99</f>
        <v>#NAME?</v>
      </c>
      <c r="H101" s="19" t="e">
        <f ca="1">$C101*'Total CH4 prod CO2 Inj'!F99+$D101*'Total CH4 prod CO2 Inj'!W99-'Inj sep cost'!F99-'Inj sep cost'!W99</f>
        <v>#NAME?</v>
      </c>
      <c r="I101" s="19" t="e">
        <f ca="1">$C101*'Total CH4 prod CO2 Inj'!G99+$D101*'Total CH4 prod CO2 Inj'!X99-'Inj sep cost'!G99-'Inj sep cost'!X99</f>
        <v>#NAME?</v>
      </c>
      <c r="J101" s="19" t="e">
        <f ca="1">$C101*'Total CH4 prod CO2 Inj'!H99+$D101*'Total CH4 prod CO2 Inj'!Y99-'Inj sep cost'!H99-'Inj sep cost'!Y99</f>
        <v>#NAME?</v>
      </c>
      <c r="K101" s="19" t="e">
        <f ca="1">$C101*'Total CH4 prod CO2 Inj'!I99+$D101*'Total CH4 prod CO2 Inj'!Z99-'Inj sep cost'!I99-'Inj sep cost'!Z99</f>
        <v>#NAME?</v>
      </c>
      <c r="L101" s="19" t="e">
        <f ca="1">$C101*'Total CH4 prod CO2 Inj'!J99+$D101*'Total CH4 prod CO2 Inj'!AA99-'Inj sep cost'!J99-'Inj sep cost'!AA99</f>
        <v>#NAME?</v>
      </c>
      <c r="M101" s="19" t="e">
        <f ca="1">$C101*'Total CH4 prod CO2 Inj'!K99+$D101*'Total CH4 prod CO2 Inj'!AB99-'Inj sep cost'!K99-'Inj sep cost'!AB99</f>
        <v>#NAME?</v>
      </c>
      <c r="N101" s="19" t="e">
        <f ca="1">$C101*'Total CH4 prod CO2 Inj'!L99+$D101*'Total CH4 prod CO2 Inj'!AC99-'Inj sep cost'!L99-'Inj sep cost'!AC99</f>
        <v>#NAME?</v>
      </c>
      <c r="O101" s="19" t="e">
        <f ca="1">$C101*'Total CH4 prod CO2 Inj'!M99+$D101*'Total CH4 prod CO2 Inj'!AD99-'Inj sep cost'!M99-'Inj sep cost'!AD99</f>
        <v>#NAME?</v>
      </c>
      <c r="P101" s="19" t="e">
        <f ca="1">$C101*'Total CH4 prod CO2 Inj'!N99+$D101*'Total CH4 prod CO2 Inj'!AE99-'Inj sep cost'!N99-'Inj sep cost'!AE99</f>
        <v>#NAME?</v>
      </c>
      <c r="Q101" s="19" t="e">
        <f ca="1">$C101*'Total CH4 prod CO2 Inj'!O99+$D101*'Total CH4 prod CO2 Inj'!AF99-'Inj sep cost'!O99-'Inj sep cost'!AF99</f>
        <v>#NAME?</v>
      </c>
      <c r="R101" s="19" t="e">
        <f ca="1">$C101*'Total CH4 prod CO2 Inj'!P99+$D101*'Total CH4 prod CO2 Inj'!AG99-'Inj sep cost'!P99-'Inj sep cost'!AG99</f>
        <v>#NAME?</v>
      </c>
      <c r="S101" s="19" t="e">
        <f ca="1">$C101*'Total CH4 prod CO2 Inj'!Q99+$D101*'Total CH4 prod CO2 Inj'!AH99-'Inj sep cost'!Q99-'Inj sep cost'!AH99</f>
        <v>#NAME?</v>
      </c>
    </row>
    <row r="102" spans="2:19" x14ac:dyDescent="0.45">
      <c r="B102">
        <v>96</v>
      </c>
      <c r="C102" s="17" t="e">
        <f ca="1">_xll.RiskTriang($D$2,$E$2,$F$2)</f>
        <v>#NAME?</v>
      </c>
      <c r="D102" s="17" t="e">
        <f t="shared" ca="1" si="2"/>
        <v>#NAME?</v>
      </c>
      <c r="E102" s="19" t="e">
        <f ca="1">$C102*'Total CH4 prod CO2 Inj'!C100+$D102*'Total CH4 prod CO2 Inj'!T100-'Inj sep cost'!C100-'Inj sep cost'!T100</f>
        <v>#NAME?</v>
      </c>
      <c r="F102" s="19" t="e">
        <f ca="1">$C102*'Total CH4 prod CO2 Inj'!D100+$D102*'Total CH4 prod CO2 Inj'!U100-'Inj sep cost'!D100-'Inj sep cost'!U100</f>
        <v>#NAME?</v>
      </c>
      <c r="G102" s="19" t="e">
        <f ca="1">$C102*'Total CH4 prod CO2 Inj'!E100+$D102*'Total CH4 prod CO2 Inj'!V100-'Inj sep cost'!E100-'Inj sep cost'!V100</f>
        <v>#NAME?</v>
      </c>
      <c r="H102" s="19" t="e">
        <f ca="1">$C102*'Total CH4 prod CO2 Inj'!F100+$D102*'Total CH4 prod CO2 Inj'!W100-'Inj sep cost'!F100-'Inj sep cost'!W100</f>
        <v>#NAME?</v>
      </c>
      <c r="I102" s="19" t="e">
        <f ca="1">$C102*'Total CH4 prod CO2 Inj'!G100+$D102*'Total CH4 prod CO2 Inj'!X100-'Inj sep cost'!G100-'Inj sep cost'!X100</f>
        <v>#NAME?</v>
      </c>
      <c r="J102" s="19" t="e">
        <f ca="1">$C102*'Total CH4 prod CO2 Inj'!H100+$D102*'Total CH4 prod CO2 Inj'!Y100-'Inj sep cost'!H100-'Inj sep cost'!Y100</f>
        <v>#NAME?</v>
      </c>
      <c r="K102" s="19" t="e">
        <f ca="1">$C102*'Total CH4 prod CO2 Inj'!I100+$D102*'Total CH4 prod CO2 Inj'!Z100-'Inj sep cost'!I100-'Inj sep cost'!Z100</f>
        <v>#NAME?</v>
      </c>
      <c r="L102" s="19" t="e">
        <f ca="1">$C102*'Total CH4 prod CO2 Inj'!J100+$D102*'Total CH4 prod CO2 Inj'!AA100-'Inj sep cost'!J100-'Inj sep cost'!AA100</f>
        <v>#NAME?</v>
      </c>
      <c r="M102" s="19" t="e">
        <f ca="1">$C102*'Total CH4 prod CO2 Inj'!K100+$D102*'Total CH4 prod CO2 Inj'!AB100-'Inj sep cost'!K100-'Inj sep cost'!AB100</f>
        <v>#NAME?</v>
      </c>
      <c r="N102" s="19" t="e">
        <f ca="1">$C102*'Total CH4 prod CO2 Inj'!L100+$D102*'Total CH4 prod CO2 Inj'!AC100-'Inj sep cost'!L100-'Inj sep cost'!AC100</f>
        <v>#NAME?</v>
      </c>
      <c r="O102" s="19" t="e">
        <f ca="1">$C102*'Total CH4 prod CO2 Inj'!M100+$D102*'Total CH4 prod CO2 Inj'!AD100-'Inj sep cost'!M100-'Inj sep cost'!AD100</f>
        <v>#NAME?</v>
      </c>
      <c r="P102" s="19" t="e">
        <f ca="1">$C102*'Total CH4 prod CO2 Inj'!N100+$D102*'Total CH4 prod CO2 Inj'!AE100-'Inj sep cost'!N100-'Inj sep cost'!AE100</f>
        <v>#NAME?</v>
      </c>
      <c r="Q102" s="19" t="e">
        <f ca="1">$C102*'Total CH4 prod CO2 Inj'!O100+$D102*'Total CH4 prod CO2 Inj'!AF100-'Inj sep cost'!O100-'Inj sep cost'!AF100</f>
        <v>#NAME?</v>
      </c>
      <c r="R102" s="19" t="e">
        <f ca="1">$C102*'Total CH4 prod CO2 Inj'!P100+$D102*'Total CH4 prod CO2 Inj'!AG100-'Inj sep cost'!P100-'Inj sep cost'!AG100</f>
        <v>#NAME?</v>
      </c>
      <c r="S102" s="19" t="e">
        <f ca="1">$C102*'Total CH4 prod CO2 Inj'!Q100+$D102*'Total CH4 prod CO2 Inj'!AH100-'Inj sep cost'!Q100-'Inj sep cost'!AH100</f>
        <v>#NAME?</v>
      </c>
    </row>
    <row r="103" spans="2:19" x14ac:dyDescent="0.45">
      <c r="B103">
        <v>97</v>
      </c>
      <c r="C103" s="17" t="e">
        <f ca="1">_xll.RiskTriang($D$2,$E$2,$F$2)</f>
        <v>#NAME?</v>
      </c>
      <c r="D103" s="17" t="e">
        <f t="shared" ca="1" si="2"/>
        <v>#NAME?</v>
      </c>
      <c r="E103" s="19" t="e">
        <f ca="1">$C103*'Total CH4 prod CO2 Inj'!C101+$D103*'Total CH4 prod CO2 Inj'!T101-'Inj sep cost'!C101-'Inj sep cost'!T101</f>
        <v>#NAME?</v>
      </c>
      <c r="F103" s="19" t="e">
        <f ca="1">$C103*'Total CH4 prod CO2 Inj'!D101+$D103*'Total CH4 prod CO2 Inj'!U101-'Inj sep cost'!D101-'Inj sep cost'!U101</f>
        <v>#NAME?</v>
      </c>
      <c r="G103" s="19" t="e">
        <f ca="1">$C103*'Total CH4 prod CO2 Inj'!E101+$D103*'Total CH4 prod CO2 Inj'!V101-'Inj sep cost'!E101-'Inj sep cost'!V101</f>
        <v>#NAME?</v>
      </c>
      <c r="H103" s="19" t="e">
        <f ca="1">$C103*'Total CH4 prod CO2 Inj'!F101+$D103*'Total CH4 prod CO2 Inj'!W101-'Inj sep cost'!F101-'Inj sep cost'!W101</f>
        <v>#NAME?</v>
      </c>
      <c r="I103" s="19" t="e">
        <f ca="1">$C103*'Total CH4 prod CO2 Inj'!G101+$D103*'Total CH4 prod CO2 Inj'!X101-'Inj sep cost'!G101-'Inj sep cost'!X101</f>
        <v>#NAME?</v>
      </c>
      <c r="J103" s="19" t="e">
        <f ca="1">$C103*'Total CH4 prod CO2 Inj'!H101+$D103*'Total CH4 prod CO2 Inj'!Y101-'Inj sep cost'!H101-'Inj sep cost'!Y101</f>
        <v>#NAME?</v>
      </c>
      <c r="K103" s="19" t="e">
        <f ca="1">$C103*'Total CH4 prod CO2 Inj'!I101+$D103*'Total CH4 prod CO2 Inj'!Z101-'Inj sep cost'!I101-'Inj sep cost'!Z101</f>
        <v>#NAME?</v>
      </c>
      <c r="L103" s="19" t="e">
        <f ca="1">$C103*'Total CH4 prod CO2 Inj'!J101+$D103*'Total CH4 prod CO2 Inj'!AA101-'Inj sep cost'!J101-'Inj sep cost'!AA101</f>
        <v>#NAME?</v>
      </c>
      <c r="M103" s="19" t="e">
        <f ca="1">$C103*'Total CH4 prod CO2 Inj'!K101+$D103*'Total CH4 prod CO2 Inj'!AB101-'Inj sep cost'!K101-'Inj sep cost'!AB101</f>
        <v>#NAME?</v>
      </c>
      <c r="N103" s="19" t="e">
        <f ca="1">$C103*'Total CH4 prod CO2 Inj'!L101+$D103*'Total CH4 prod CO2 Inj'!AC101-'Inj sep cost'!L101-'Inj sep cost'!AC101</f>
        <v>#NAME?</v>
      </c>
      <c r="O103" s="19" t="e">
        <f ca="1">$C103*'Total CH4 prod CO2 Inj'!M101+$D103*'Total CH4 prod CO2 Inj'!AD101-'Inj sep cost'!M101-'Inj sep cost'!AD101</f>
        <v>#NAME?</v>
      </c>
      <c r="P103" s="19" t="e">
        <f ca="1">$C103*'Total CH4 prod CO2 Inj'!N101+$D103*'Total CH4 prod CO2 Inj'!AE101-'Inj sep cost'!N101-'Inj sep cost'!AE101</f>
        <v>#NAME?</v>
      </c>
      <c r="Q103" s="19" t="e">
        <f ca="1">$C103*'Total CH4 prod CO2 Inj'!O101+$D103*'Total CH4 prod CO2 Inj'!AF101-'Inj sep cost'!O101-'Inj sep cost'!AF101</f>
        <v>#NAME?</v>
      </c>
      <c r="R103" s="19" t="e">
        <f ca="1">$C103*'Total CH4 prod CO2 Inj'!P101+$D103*'Total CH4 prod CO2 Inj'!AG101-'Inj sep cost'!P101-'Inj sep cost'!AG101</f>
        <v>#NAME?</v>
      </c>
      <c r="S103" s="19" t="e">
        <f ca="1">$C103*'Total CH4 prod CO2 Inj'!Q101+$D103*'Total CH4 prod CO2 Inj'!AH101-'Inj sep cost'!Q101-'Inj sep cost'!AH101</f>
        <v>#NAME?</v>
      </c>
    </row>
    <row r="104" spans="2:19" x14ac:dyDescent="0.45">
      <c r="B104">
        <v>98</v>
      </c>
      <c r="C104" s="17" t="e">
        <f ca="1">_xll.RiskTriang($D$2,$E$2,$F$2)</f>
        <v>#NAME?</v>
      </c>
      <c r="D104" s="17" t="e">
        <f t="shared" ca="1" si="2"/>
        <v>#NAME?</v>
      </c>
      <c r="E104" s="19" t="e">
        <f ca="1">$C104*'Total CH4 prod CO2 Inj'!C102+$D104*'Total CH4 prod CO2 Inj'!T102-'Inj sep cost'!C102-'Inj sep cost'!T102</f>
        <v>#NAME?</v>
      </c>
      <c r="F104" s="19" t="e">
        <f ca="1">$C104*'Total CH4 prod CO2 Inj'!D102+$D104*'Total CH4 prod CO2 Inj'!U102-'Inj sep cost'!D102-'Inj sep cost'!U102</f>
        <v>#NAME?</v>
      </c>
      <c r="G104" s="19" t="e">
        <f ca="1">$C104*'Total CH4 prod CO2 Inj'!E102+$D104*'Total CH4 prod CO2 Inj'!V102-'Inj sep cost'!E102-'Inj sep cost'!V102</f>
        <v>#NAME?</v>
      </c>
      <c r="H104" s="19" t="e">
        <f ca="1">$C104*'Total CH4 prod CO2 Inj'!F102+$D104*'Total CH4 prod CO2 Inj'!W102-'Inj sep cost'!F102-'Inj sep cost'!W102</f>
        <v>#NAME?</v>
      </c>
      <c r="I104" s="19" t="e">
        <f ca="1">$C104*'Total CH4 prod CO2 Inj'!G102+$D104*'Total CH4 prod CO2 Inj'!X102-'Inj sep cost'!G102-'Inj sep cost'!X102</f>
        <v>#NAME?</v>
      </c>
      <c r="J104" s="19" t="e">
        <f ca="1">$C104*'Total CH4 prod CO2 Inj'!H102+$D104*'Total CH4 prod CO2 Inj'!Y102-'Inj sep cost'!H102-'Inj sep cost'!Y102</f>
        <v>#NAME?</v>
      </c>
      <c r="K104" s="19" t="e">
        <f ca="1">$C104*'Total CH4 prod CO2 Inj'!I102+$D104*'Total CH4 prod CO2 Inj'!Z102-'Inj sep cost'!I102-'Inj sep cost'!Z102</f>
        <v>#NAME?</v>
      </c>
      <c r="L104" s="19" t="e">
        <f ca="1">$C104*'Total CH4 prod CO2 Inj'!J102+$D104*'Total CH4 prod CO2 Inj'!AA102-'Inj sep cost'!J102-'Inj sep cost'!AA102</f>
        <v>#NAME?</v>
      </c>
      <c r="M104" s="19" t="e">
        <f ca="1">$C104*'Total CH4 prod CO2 Inj'!K102+$D104*'Total CH4 prod CO2 Inj'!AB102-'Inj sep cost'!K102-'Inj sep cost'!AB102</f>
        <v>#NAME?</v>
      </c>
      <c r="N104" s="19" t="e">
        <f ca="1">$C104*'Total CH4 prod CO2 Inj'!L102+$D104*'Total CH4 prod CO2 Inj'!AC102-'Inj sep cost'!L102-'Inj sep cost'!AC102</f>
        <v>#NAME?</v>
      </c>
      <c r="O104" s="19" t="e">
        <f ca="1">$C104*'Total CH4 prod CO2 Inj'!M102+$D104*'Total CH4 prod CO2 Inj'!AD102-'Inj sep cost'!M102-'Inj sep cost'!AD102</f>
        <v>#NAME?</v>
      </c>
      <c r="P104" s="19" t="e">
        <f ca="1">$C104*'Total CH4 prod CO2 Inj'!N102+$D104*'Total CH4 prod CO2 Inj'!AE102-'Inj sep cost'!N102-'Inj sep cost'!AE102</f>
        <v>#NAME?</v>
      </c>
      <c r="Q104" s="19" t="e">
        <f ca="1">$C104*'Total CH4 prod CO2 Inj'!O102+$D104*'Total CH4 prod CO2 Inj'!AF102-'Inj sep cost'!O102-'Inj sep cost'!AF102</f>
        <v>#NAME?</v>
      </c>
      <c r="R104" s="19" t="e">
        <f ca="1">$C104*'Total CH4 prod CO2 Inj'!P102+$D104*'Total CH4 prod CO2 Inj'!AG102-'Inj sep cost'!P102-'Inj sep cost'!AG102</f>
        <v>#NAME?</v>
      </c>
      <c r="S104" s="19" t="e">
        <f ca="1">$C104*'Total CH4 prod CO2 Inj'!Q102+$D104*'Total CH4 prod CO2 Inj'!AH102-'Inj sep cost'!Q102-'Inj sep cost'!AH102</f>
        <v>#NAME?</v>
      </c>
    </row>
    <row r="105" spans="2:19" x14ac:dyDescent="0.45">
      <c r="B105">
        <v>99</v>
      </c>
      <c r="C105" s="17" t="e">
        <f ca="1">_xll.RiskTriang($D$2,$E$2,$F$2)</f>
        <v>#NAME?</v>
      </c>
      <c r="D105" s="17" t="e">
        <f t="shared" ca="1" si="2"/>
        <v>#NAME?</v>
      </c>
      <c r="E105" s="19" t="e">
        <f ca="1">$C105*'Total CH4 prod CO2 Inj'!C103+$D105*'Total CH4 prod CO2 Inj'!T103-'Inj sep cost'!C103-'Inj sep cost'!T103</f>
        <v>#NAME?</v>
      </c>
      <c r="F105" s="19" t="e">
        <f ca="1">$C105*'Total CH4 prod CO2 Inj'!D103+$D105*'Total CH4 prod CO2 Inj'!U103-'Inj sep cost'!D103-'Inj sep cost'!U103</f>
        <v>#NAME?</v>
      </c>
      <c r="G105" s="19" t="e">
        <f ca="1">$C105*'Total CH4 prod CO2 Inj'!E103+$D105*'Total CH4 prod CO2 Inj'!V103-'Inj sep cost'!E103-'Inj sep cost'!V103</f>
        <v>#NAME?</v>
      </c>
      <c r="H105" s="19" t="e">
        <f ca="1">$C105*'Total CH4 prod CO2 Inj'!F103+$D105*'Total CH4 prod CO2 Inj'!W103-'Inj sep cost'!F103-'Inj sep cost'!W103</f>
        <v>#NAME?</v>
      </c>
      <c r="I105" s="19" t="e">
        <f ca="1">$C105*'Total CH4 prod CO2 Inj'!G103+$D105*'Total CH4 prod CO2 Inj'!X103-'Inj sep cost'!G103-'Inj sep cost'!X103</f>
        <v>#NAME?</v>
      </c>
      <c r="J105" s="19" t="e">
        <f ca="1">$C105*'Total CH4 prod CO2 Inj'!H103+$D105*'Total CH4 prod CO2 Inj'!Y103-'Inj sep cost'!H103-'Inj sep cost'!Y103</f>
        <v>#NAME?</v>
      </c>
      <c r="K105" s="19" t="e">
        <f ca="1">$C105*'Total CH4 prod CO2 Inj'!I103+$D105*'Total CH4 prod CO2 Inj'!Z103-'Inj sep cost'!I103-'Inj sep cost'!Z103</f>
        <v>#NAME?</v>
      </c>
      <c r="L105" s="19" t="e">
        <f ca="1">$C105*'Total CH4 prod CO2 Inj'!J103+$D105*'Total CH4 prod CO2 Inj'!AA103-'Inj sep cost'!J103-'Inj sep cost'!AA103</f>
        <v>#NAME?</v>
      </c>
      <c r="M105" s="19" t="e">
        <f ca="1">$C105*'Total CH4 prod CO2 Inj'!K103+$D105*'Total CH4 prod CO2 Inj'!AB103-'Inj sep cost'!K103-'Inj sep cost'!AB103</f>
        <v>#NAME?</v>
      </c>
      <c r="N105" s="19" t="e">
        <f ca="1">$C105*'Total CH4 prod CO2 Inj'!L103+$D105*'Total CH4 prod CO2 Inj'!AC103-'Inj sep cost'!L103-'Inj sep cost'!AC103</f>
        <v>#NAME?</v>
      </c>
      <c r="O105" s="19" t="e">
        <f ca="1">$C105*'Total CH4 prod CO2 Inj'!M103+$D105*'Total CH4 prod CO2 Inj'!AD103-'Inj sep cost'!M103-'Inj sep cost'!AD103</f>
        <v>#NAME?</v>
      </c>
      <c r="P105" s="19" t="e">
        <f ca="1">$C105*'Total CH4 prod CO2 Inj'!N103+$D105*'Total CH4 prod CO2 Inj'!AE103-'Inj sep cost'!N103-'Inj sep cost'!AE103</f>
        <v>#NAME?</v>
      </c>
      <c r="Q105" s="19" t="e">
        <f ca="1">$C105*'Total CH4 prod CO2 Inj'!O103+$D105*'Total CH4 prod CO2 Inj'!AF103-'Inj sep cost'!O103-'Inj sep cost'!AF103</f>
        <v>#NAME?</v>
      </c>
      <c r="R105" s="19" t="e">
        <f ca="1">$C105*'Total CH4 prod CO2 Inj'!P103+$D105*'Total CH4 prod CO2 Inj'!AG103-'Inj sep cost'!P103-'Inj sep cost'!AG103</f>
        <v>#NAME?</v>
      </c>
      <c r="S105" s="19" t="e">
        <f ca="1">$C105*'Total CH4 prod CO2 Inj'!Q103+$D105*'Total CH4 prod CO2 Inj'!AH103-'Inj sep cost'!Q103-'Inj sep cost'!AH103</f>
        <v>#NAME?</v>
      </c>
    </row>
    <row r="106" spans="2:19" x14ac:dyDescent="0.45">
      <c r="B106">
        <v>100</v>
      </c>
      <c r="C106" s="17" t="e">
        <f ca="1">_xll.RiskTriang($D$2,$E$2,$F$2)</f>
        <v>#NAME?</v>
      </c>
      <c r="D106" s="17" t="e">
        <f t="shared" ca="1" si="2"/>
        <v>#NAME?</v>
      </c>
      <c r="E106" s="19" t="e">
        <f ca="1">$C106*'Total CH4 prod CO2 Inj'!C104+$D106*'Total CH4 prod CO2 Inj'!T104-'Inj sep cost'!C104-'Inj sep cost'!T104</f>
        <v>#NAME?</v>
      </c>
      <c r="F106" s="19" t="e">
        <f ca="1">$C106*'Total CH4 prod CO2 Inj'!D104+$D106*'Total CH4 prod CO2 Inj'!U104-'Inj sep cost'!D104-'Inj sep cost'!U104</f>
        <v>#NAME?</v>
      </c>
      <c r="G106" s="19" t="e">
        <f ca="1">$C106*'Total CH4 prod CO2 Inj'!E104+$D106*'Total CH4 prod CO2 Inj'!V104-'Inj sep cost'!E104-'Inj sep cost'!V104</f>
        <v>#NAME?</v>
      </c>
      <c r="H106" s="19" t="e">
        <f ca="1">$C106*'Total CH4 prod CO2 Inj'!F104+$D106*'Total CH4 prod CO2 Inj'!W104-'Inj sep cost'!F104-'Inj sep cost'!W104</f>
        <v>#NAME?</v>
      </c>
      <c r="I106" s="19" t="e">
        <f ca="1">$C106*'Total CH4 prod CO2 Inj'!G104+$D106*'Total CH4 prod CO2 Inj'!X104-'Inj sep cost'!G104-'Inj sep cost'!X104</f>
        <v>#NAME?</v>
      </c>
      <c r="J106" s="19" t="e">
        <f ca="1">$C106*'Total CH4 prod CO2 Inj'!H104+$D106*'Total CH4 prod CO2 Inj'!Y104-'Inj sep cost'!H104-'Inj sep cost'!Y104</f>
        <v>#NAME?</v>
      </c>
      <c r="K106" s="19" t="e">
        <f ca="1">$C106*'Total CH4 prod CO2 Inj'!I104+$D106*'Total CH4 prod CO2 Inj'!Z104-'Inj sep cost'!I104-'Inj sep cost'!Z104</f>
        <v>#NAME?</v>
      </c>
      <c r="L106" s="19" t="e">
        <f ca="1">$C106*'Total CH4 prod CO2 Inj'!J104+$D106*'Total CH4 prod CO2 Inj'!AA104-'Inj sep cost'!J104-'Inj sep cost'!AA104</f>
        <v>#NAME?</v>
      </c>
      <c r="M106" s="19" t="e">
        <f ca="1">$C106*'Total CH4 prod CO2 Inj'!K104+$D106*'Total CH4 prod CO2 Inj'!AB104-'Inj sep cost'!K104-'Inj sep cost'!AB104</f>
        <v>#NAME?</v>
      </c>
      <c r="N106" s="19" t="e">
        <f ca="1">$C106*'Total CH4 prod CO2 Inj'!L104+$D106*'Total CH4 prod CO2 Inj'!AC104-'Inj sep cost'!L104-'Inj sep cost'!AC104</f>
        <v>#NAME?</v>
      </c>
      <c r="O106" s="19" t="e">
        <f ca="1">$C106*'Total CH4 prod CO2 Inj'!M104+$D106*'Total CH4 prod CO2 Inj'!AD104-'Inj sep cost'!M104-'Inj sep cost'!AD104</f>
        <v>#NAME?</v>
      </c>
      <c r="P106" s="19" t="e">
        <f ca="1">$C106*'Total CH4 prod CO2 Inj'!N104+$D106*'Total CH4 prod CO2 Inj'!AE104-'Inj sep cost'!N104-'Inj sep cost'!AE104</f>
        <v>#NAME?</v>
      </c>
      <c r="Q106" s="19" t="e">
        <f ca="1">$C106*'Total CH4 prod CO2 Inj'!O104+$D106*'Total CH4 prod CO2 Inj'!AF104-'Inj sep cost'!O104-'Inj sep cost'!AF104</f>
        <v>#NAME?</v>
      </c>
      <c r="R106" s="19" t="e">
        <f ca="1">$C106*'Total CH4 prod CO2 Inj'!P104+$D106*'Total CH4 prod CO2 Inj'!AG104-'Inj sep cost'!P104-'Inj sep cost'!AG104</f>
        <v>#NAME?</v>
      </c>
      <c r="S106" s="19" t="e">
        <f ca="1">$C106*'Total CH4 prod CO2 Inj'!Q104+$D106*'Total CH4 prod CO2 Inj'!AH104-'Inj sep cost'!Q104-'Inj sep cost'!AH104</f>
        <v>#NAME?</v>
      </c>
    </row>
    <row r="108" spans="2:19" x14ac:dyDescent="0.45">
      <c r="B108" t="s">
        <v>10</v>
      </c>
      <c r="D108" t="s">
        <v>16</v>
      </c>
      <c r="E108" s="21" t="e">
        <f ca="1">SUM(E6:E106)</f>
        <v>#NAME?</v>
      </c>
      <c r="F108" s="21" t="e">
        <f t="shared" ref="F108:S108" ca="1" si="3">SUM(F6:F106)</f>
        <v>#NAME?</v>
      </c>
      <c r="G108" s="21" t="e">
        <f t="shared" ca="1" si="3"/>
        <v>#NAME?</v>
      </c>
      <c r="H108" s="21" t="e">
        <f t="shared" ca="1" si="3"/>
        <v>#NAME?</v>
      </c>
      <c r="I108" s="21" t="e">
        <f t="shared" ca="1" si="3"/>
        <v>#NAME?</v>
      </c>
      <c r="J108" s="21" t="e">
        <f t="shared" ca="1" si="3"/>
        <v>#NAME?</v>
      </c>
      <c r="K108" s="21" t="e">
        <f t="shared" ca="1" si="3"/>
        <v>#NAME?</v>
      </c>
      <c r="L108" s="21" t="e">
        <f t="shared" ca="1" si="3"/>
        <v>#NAME?</v>
      </c>
      <c r="M108" s="21" t="e">
        <f t="shared" ca="1" si="3"/>
        <v>#NAME?</v>
      </c>
      <c r="N108" s="21" t="e">
        <f t="shared" ca="1" si="3"/>
        <v>#NAME?</v>
      </c>
      <c r="O108" s="21" t="e">
        <f t="shared" ca="1" si="3"/>
        <v>#NAME?</v>
      </c>
      <c r="P108" s="21" t="e">
        <f t="shared" ca="1" si="3"/>
        <v>#NAME?</v>
      </c>
      <c r="Q108" s="21" t="e">
        <f t="shared" ca="1" si="3"/>
        <v>#NAME?</v>
      </c>
      <c r="R108" s="21" t="e">
        <f t="shared" ca="1" si="3"/>
        <v>#NAME?</v>
      </c>
      <c r="S108" s="21" t="e">
        <f t="shared" ca="1" si="3"/>
        <v>#NAME?</v>
      </c>
    </row>
    <row r="109" spans="2:19" x14ac:dyDescent="0.45">
      <c r="D109" t="s">
        <v>17</v>
      </c>
      <c r="E109" s="20" t="e">
        <f t="shared" ref="E109:S109" ca="1" si="4">NPV($D$1,E7:E106)</f>
        <v>#NAME?</v>
      </c>
      <c r="F109" s="20" t="e">
        <f t="shared" ca="1" si="4"/>
        <v>#NAME?</v>
      </c>
      <c r="G109" s="20" t="e">
        <f t="shared" ca="1" si="4"/>
        <v>#NAME?</v>
      </c>
      <c r="H109" s="20" t="e">
        <f t="shared" ca="1" si="4"/>
        <v>#NAME?</v>
      </c>
      <c r="I109" s="20" t="e">
        <f t="shared" ca="1" si="4"/>
        <v>#NAME?</v>
      </c>
      <c r="J109" s="20" t="e">
        <f t="shared" ca="1" si="4"/>
        <v>#NAME?</v>
      </c>
      <c r="K109" s="20" t="e">
        <f t="shared" ca="1" si="4"/>
        <v>#NAME?</v>
      </c>
      <c r="L109" s="20" t="e">
        <f t="shared" ca="1" si="4"/>
        <v>#NAME?</v>
      </c>
      <c r="M109" s="20" t="e">
        <f t="shared" ca="1" si="4"/>
        <v>#NAME?</v>
      </c>
      <c r="N109" s="20" t="e">
        <f t="shared" ca="1" si="4"/>
        <v>#NAME?</v>
      </c>
      <c r="O109" s="20" t="e">
        <f t="shared" ca="1" si="4"/>
        <v>#NAME?</v>
      </c>
      <c r="P109" s="20" t="e">
        <f t="shared" ca="1" si="4"/>
        <v>#NAME?</v>
      </c>
      <c r="Q109" s="20" t="e">
        <f t="shared" ca="1" si="4"/>
        <v>#NAME?</v>
      </c>
      <c r="R109" s="20" t="e">
        <f t="shared" ca="1" si="4"/>
        <v>#NAME?</v>
      </c>
      <c r="S109" s="20" t="e">
        <f t="shared" ca="1" si="4"/>
        <v>#NAME?</v>
      </c>
    </row>
    <row r="110" spans="2:19" x14ac:dyDescent="0.45">
      <c r="C110" t="s">
        <v>21</v>
      </c>
      <c r="E110" s="24" t="e">
        <f ca="1">_xll.RiskOutput("NPV")+NPV($D$1,E7:E106)</f>
        <v>#NAME?</v>
      </c>
      <c r="F110" s="24" t="e">
        <f ca="1">_xll.RiskOutput("NPV")+NPV($D$1,F7:F106)</f>
        <v>#NAME?</v>
      </c>
      <c r="G110" s="24" t="e">
        <f ca="1">_xll.RiskOutput("NPV")+NPV($D$1,G7:G106)</f>
        <v>#NAME?</v>
      </c>
      <c r="H110" s="24" t="e">
        <f ca="1">_xll.RiskOutput("NPV")+NPV($D$1,H7:H106)</f>
        <v>#NAME?</v>
      </c>
      <c r="I110" s="24" t="e">
        <f ca="1">_xll.RiskOutput("NPV")+NPV($D$1,I7:I106)</f>
        <v>#NAME?</v>
      </c>
      <c r="J110" s="24" t="e">
        <f ca="1">_xll.RiskOutput("NPV")+NPV($D$1,J7:J106)</f>
        <v>#NAME?</v>
      </c>
      <c r="K110" s="24" t="e">
        <f ca="1">_xll.RiskOutput("NPV")+NPV($D$1,K7:K106)</f>
        <v>#NAME?</v>
      </c>
      <c r="L110" s="24" t="e">
        <f ca="1">_xll.RiskOutput("NPV")+NPV($D$1,L7:L106)</f>
        <v>#NAME?</v>
      </c>
      <c r="M110" s="24" t="e">
        <f ca="1">_xll.RiskOutput("NPV")+NPV($D$1,M7:M106)</f>
        <v>#NAME?</v>
      </c>
      <c r="N110" s="24" t="e">
        <f ca="1">_xll.RiskOutput("NPV")+NPV($D$1,N7:N106)</f>
        <v>#NAME?</v>
      </c>
      <c r="O110" s="24" t="e">
        <f ca="1">_xll.RiskOutput("NPV")+NPV($D$1,O7:O106)</f>
        <v>#NAME?</v>
      </c>
      <c r="P110" s="24" t="e">
        <f ca="1">_xll.RiskOutput("NPV")+NPV($D$1,P7:P106)</f>
        <v>#NAME?</v>
      </c>
      <c r="Q110" s="24" t="e">
        <f ca="1">_xll.RiskOutput("NPV")+NPV($D$1,Q7:Q106)</f>
        <v>#NAME?</v>
      </c>
      <c r="R110" s="24" t="e">
        <f ca="1">_xll.RiskOutput("NPV")+NPV($D$1,R7:R106)</f>
        <v>#NAME?</v>
      </c>
      <c r="S110" s="24" t="e">
        <f ca="1">_xll.RiskOutput("NPV")+NPV($D$1,S7:S106)</f>
        <v>#NAME?</v>
      </c>
    </row>
    <row r="112" spans="2:19" x14ac:dyDescent="0.45">
      <c r="C112" t="s">
        <v>22</v>
      </c>
      <c r="E112" s="25" t="e">
        <f ca="1">_xll.RiskMean(E110)</f>
        <v>#NAME?</v>
      </c>
      <c r="F112" s="25" t="e">
        <f ca="1">_xll.RiskMean(F110)</f>
        <v>#NAME?</v>
      </c>
      <c r="G112" s="25" t="e">
        <f ca="1">_xll.RiskMean(G110)</f>
        <v>#NAME?</v>
      </c>
      <c r="H112" s="25" t="e">
        <f ca="1">_xll.RiskMean(H110)</f>
        <v>#NAME?</v>
      </c>
      <c r="I112" s="25" t="e">
        <f ca="1">_xll.RiskMean(I110)</f>
        <v>#NAME?</v>
      </c>
      <c r="J112" s="25" t="e">
        <f ca="1">_xll.RiskMean(J110)</f>
        <v>#NAME?</v>
      </c>
      <c r="K112" s="25" t="e">
        <f ca="1">_xll.RiskMean(K110)</f>
        <v>#NAME?</v>
      </c>
      <c r="L112" s="25" t="e">
        <f ca="1">_xll.RiskMean(L110)</f>
        <v>#NAME?</v>
      </c>
      <c r="M112" s="25" t="e">
        <f ca="1">_xll.RiskMean(M110)</f>
        <v>#NAME?</v>
      </c>
      <c r="N112" s="25" t="e">
        <f ca="1">_xll.RiskMean(N110)</f>
        <v>#NAME?</v>
      </c>
      <c r="O112" s="25" t="e">
        <f ca="1">_xll.RiskMean(O110)</f>
        <v>#NAME?</v>
      </c>
      <c r="P112" s="25" t="e">
        <f ca="1">_xll.RiskMean(P110)</f>
        <v>#NAME?</v>
      </c>
      <c r="Q112" s="25" t="e">
        <f ca="1">_xll.RiskMean(Q110)</f>
        <v>#NAME?</v>
      </c>
      <c r="R112" s="25" t="e">
        <f ca="1">_xll.RiskMean(R110)</f>
        <v>#NAME?</v>
      </c>
      <c r="S112" s="25" t="e">
        <f ca="1">_xll.RiskMean(S110)</f>
        <v>#NAME?</v>
      </c>
    </row>
  </sheetData>
  <conditionalFormatting sqref="E112:S112">
    <cfRule type="expression" dxfId="17" priority="1" stopIfTrue="1">
      <formula>RiskIsStatistics</formula>
    </cfRule>
  </conditionalFormatting>
  <conditionalFormatting sqref="E110:S110">
    <cfRule type="expression" dxfId="16" priority="2" stopIfTrue="1">
      <formula>RiskIsOutput</formula>
    </cfRule>
  </conditionalFormatting>
  <conditionalFormatting sqref="C7:D7 C8:C106">
    <cfRule type="expression" dxfId="15" priority="3" stopIfTrue="1">
      <formula>RiskIsInput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J112"/>
  <sheetViews>
    <sheetView workbookViewId="0">
      <selection activeCell="E1" sqref="E1"/>
    </sheetView>
  </sheetViews>
  <sheetFormatPr defaultRowHeight="14.25" x14ac:dyDescent="0.45"/>
  <cols>
    <col min="2" max="2" width="13.265625" bestFit="1" customWidth="1"/>
    <col min="5" max="5" width="14.59765625" bestFit="1" customWidth="1"/>
    <col min="6" max="6" width="10.86328125" customWidth="1"/>
    <col min="7" max="19" width="11.265625" customWidth="1"/>
  </cols>
  <sheetData>
    <row r="1" spans="1:36" x14ac:dyDescent="0.45">
      <c r="A1" t="s">
        <v>15</v>
      </c>
      <c r="D1" s="22">
        <v>0.1</v>
      </c>
    </row>
    <row r="2" spans="1:36" x14ac:dyDescent="0.45">
      <c r="A2" t="s">
        <v>24</v>
      </c>
      <c r="D2" s="23">
        <v>1.7500000000000002E-2</v>
      </c>
      <c r="E2" s="26">
        <v>0.01</v>
      </c>
    </row>
    <row r="3" spans="1:36" x14ac:dyDescent="0.45">
      <c r="A3" t="s">
        <v>25</v>
      </c>
      <c r="D3" s="23">
        <v>1.7500000000000002E-2</v>
      </c>
      <c r="E3" s="26">
        <v>0.01</v>
      </c>
    </row>
    <row r="4" spans="1:36" x14ac:dyDescent="0.45">
      <c r="C4" s="22"/>
      <c r="E4" s="3" t="s">
        <v>5</v>
      </c>
      <c r="V4" s="3"/>
    </row>
    <row r="5" spans="1:36" x14ac:dyDescent="0.45">
      <c r="B5" s="3" t="s">
        <v>0</v>
      </c>
      <c r="C5" t="s">
        <v>13</v>
      </c>
      <c r="D5" t="s">
        <v>14</v>
      </c>
      <c r="E5" s="18">
        <v>42</v>
      </c>
      <c r="F5" s="18">
        <v>43</v>
      </c>
      <c r="G5" s="18">
        <v>44</v>
      </c>
      <c r="H5" s="18">
        <v>45</v>
      </c>
      <c r="I5" s="18">
        <v>46</v>
      </c>
      <c r="J5" s="18">
        <v>47</v>
      </c>
      <c r="K5" s="18">
        <v>48</v>
      </c>
      <c r="L5" s="18">
        <v>49</v>
      </c>
      <c r="M5" s="18">
        <v>50</v>
      </c>
      <c r="N5" s="18">
        <v>51</v>
      </c>
      <c r="O5" s="18">
        <v>52</v>
      </c>
      <c r="P5" s="18">
        <v>53</v>
      </c>
      <c r="Q5" s="18">
        <v>54</v>
      </c>
      <c r="R5" s="18">
        <v>55</v>
      </c>
      <c r="S5" s="18">
        <v>56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x14ac:dyDescent="0.45">
      <c r="B6">
        <v>0</v>
      </c>
      <c r="C6" s="16">
        <v>3</v>
      </c>
      <c r="D6" s="16">
        <v>15</v>
      </c>
      <c r="E6" s="17">
        <f>$C6*'Total CH4 prod CO2 Inj'!$C4+$D6*'Total CH4 prod CO2 Inj'!T4-'Inj sep cost'!C4-'Inj sep cost'!T4</f>
        <v>0</v>
      </c>
      <c r="F6" s="17">
        <f>$C6*'Total CH4 prod CO2 Inj'!$C4+$D6*'Total CH4 prod CO2 Inj'!U4-'Inj sep cost'!D4-'Inj sep cost'!U4</f>
        <v>0</v>
      </c>
      <c r="G6" s="17">
        <f>$C6*'Total CH4 prod CO2 Inj'!$C4+$D6*'Total CH4 prod CO2 Inj'!V4-'Inj sep cost'!E4-'Inj sep cost'!V4</f>
        <v>0</v>
      </c>
      <c r="H6" s="17">
        <f>$C6*'Total CH4 prod CO2 Inj'!$C4+$D6*'Total CH4 prod CO2 Inj'!W4-'Inj sep cost'!F4-'Inj sep cost'!W4</f>
        <v>0</v>
      </c>
      <c r="I6" s="17">
        <f>$C6*'Total CH4 prod CO2 Inj'!$C4+$D6*'Total CH4 prod CO2 Inj'!X4-'Inj sep cost'!G4-'Inj sep cost'!X4</f>
        <v>0</v>
      </c>
      <c r="J6" s="17">
        <f>$C6*'Total CH4 prod CO2 Inj'!$C4+$D6*'Total CH4 prod CO2 Inj'!Y4-'Inj sep cost'!H4-'Inj sep cost'!Y4</f>
        <v>0</v>
      </c>
      <c r="K6" s="17">
        <f>$C6*'Total CH4 prod CO2 Inj'!$C4+$D6*'Total CH4 prod CO2 Inj'!Z4-'Inj sep cost'!I4-'Inj sep cost'!Z4</f>
        <v>0</v>
      </c>
      <c r="L6" s="17">
        <f>$C6*'Total CH4 prod CO2 Inj'!$C4+$D6*'Total CH4 prod CO2 Inj'!AA4-'Inj sep cost'!J4-'Inj sep cost'!AA4</f>
        <v>0</v>
      </c>
      <c r="M6" s="17">
        <f>$C6*'Total CH4 prod CO2 Inj'!$C4+$D6*'Total CH4 prod CO2 Inj'!AB4-'Inj sep cost'!K4-'Inj sep cost'!AB4</f>
        <v>0</v>
      </c>
      <c r="N6" s="17">
        <f>$C6*'Total CH4 prod CO2 Inj'!$C4+$D6*'Total CH4 prod CO2 Inj'!AC4-'Inj sep cost'!L4-'Inj sep cost'!AC4</f>
        <v>0</v>
      </c>
      <c r="O6" s="17">
        <f>$C6*'Total CH4 prod CO2 Inj'!$C4+$D6*'Total CH4 prod CO2 Inj'!AD4-'Inj sep cost'!M4-'Inj sep cost'!AD4</f>
        <v>0</v>
      </c>
      <c r="P6" s="17">
        <f>$C6*'Total CH4 prod CO2 Inj'!$C4+$D6*'Total CH4 prod CO2 Inj'!AE4-'Inj sep cost'!N4-'Inj sep cost'!AE4</f>
        <v>0</v>
      </c>
      <c r="Q6" s="17">
        <f>$C6*'Total CH4 prod CO2 Inj'!$C4+$D6*'Total CH4 prod CO2 Inj'!AF4-'Inj sep cost'!O4-'Inj sep cost'!AF4</f>
        <v>0</v>
      </c>
      <c r="R6" s="17">
        <f>$C6*'Total CH4 prod CO2 Inj'!$C4+$D6*'Total CH4 prod CO2 Inj'!AG4-'Inj sep cost'!P4-'Inj sep cost'!AG4</f>
        <v>0</v>
      </c>
      <c r="S6" s="17">
        <f>$C6*'Total CH4 prod CO2 Inj'!$C4+$D6*'Total CH4 prod CO2 Inj'!AH4-'Inj sep cost'!Q4-'Inj sep cost'!AH4</f>
        <v>0</v>
      </c>
    </row>
    <row r="7" spans="1:36" x14ac:dyDescent="0.45">
      <c r="B7">
        <v>1</v>
      </c>
      <c r="C7" s="17">
        <f>C6</f>
        <v>3</v>
      </c>
      <c r="D7" s="17">
        <f>D6</f>
        <v>15</v>
      </c>
      <c r="E7" s="19">
        <f>$C7*'Total CH4 prod CO2 Inj'!C5+$D7*'Total CH4 prod CO2 Inj'!T5-'Inj sep cost'!C5-'Inj sep cost'!T5</f>
        <v>2268150</v>
      </c>
      <c r="F7" s="19">
        <f>$C7*'Total CH4 prod CO2 Inj'!D5+$D7*'Total CH4 prod CO2 Inj'!U5-'Inj sep cost'!D5-'Inj sep cost'!U5</f>
        <v>2268150</v>
      </c>
      <c r="G7" s="19">
        <f>$C7*'Total CH4 prod CO2 Inj'!E5+$D7*'Total CH4 prod CO2 Inj'!V5-'Inj sep cost'!E5-'Inj sep cost'!V5</f>
        <v>2268150</v>
      </c>
      <c r="H7" s="19">
        <f>$C7*'Total CH4 prod CO2 Inj'!F5+$D7*'Total CH4 prod CO2 Inj'!W5-'Inj sep cost'!F5-'Inj sep cost'!W5</f>
        <v>2268150</v>
      </c>
      <c r="I7" s="19">
        <f>$C7*'Total CH4 prod CO2 Inj'!G5+$D7*'Total CH4 prod CO2 Inj'!X5-'Inj sep cost'!G5-'Inj sep cost'!X5</f>
        <v>2268150</v>
      </c>
      <c r="J7" s="19">
        <f>$C7*'Total CH4 prod CO2 Inj'!H5+$D7*'Total CH4 prod CO2 Inj'!Y5-'Inj sep cost'!H5-'Inj sep cost'!Y5</f>
        <v>2268150</v>
      </c>
      <c r="K7" s="19">
        <f>$C7*'Total CH4 prod CO2 Inj'!I5+$D7*'Total CH4 prod CO2 Inj'!Z5-'Inj sep cost'!I5-'Inj sep cost'!Z5</f>
        <v>2268150</v>
      </c>
      <c r="L7" s="19">
        <f>$C7*'Total CH4 prod CO2 Inj'!J5+$D7*'Total CH4 prod CO2 Inj'!AA5-'Inj sep cost'!J5-'Inj sep cost'!AA5</f>
        <v>2268150</v>
      </c>
      <c r="M7" s="19">
        <f>$C7*'Total CH4 prod CO2 Inj'!K5+$D7*'Total CH4 prod CO2 Inj'!AB5-'Inj sep cost'!K5-'Inj sep cost'!AB5</f>
        <v>2268150</v>
      </c>
      <c r="N7" s="19">
        <f>$C7*'Total CH4 prod CO2 Inj'!L5+$D7*'Total CH4 prod CO2 Inj'!AC5-'Inj sep cost'!L5-'Inj sep cost'!AC5</f>
        <v>2268150</v>
      </c>
      <c r="O7" s="19">
        <f>$C7*'Total CH4 prod CO2 Inj'!M5+$D7*'Total CH4 prod CO2 Inj'!AD5-'Inj sep cost'!M5-'Inj sep cost'!AD5</f>
        <v>2268150</v>
      </c>
      <c r="P7" s="19">
        <f>$C7*'Total CH4 prod CO2 Inj'!N5+$D7*'Total CH4 prod CO2 Inj'!AE5-'Inj sep cost'!N5-'Inj sep cost'!AE5</f>
        <v>2268150</v>
      </c>
      <c r="Q7" s="19">
        <f>$C7*'Total CH4 prod CO2 Inj'!O5+$D7*'Total CH4 prod CO2 Inj'!AF5-'Inj sep cost'!O5-'Inj sep cost'!AF5</f>
        <v>2268150</v>
      </c>
      <c r="R7" s="19">
        <f>$C7*'Total CH4 prod CO2 Inj'!P5+$D7*'Total CH4 prod CO2 Inj'!AG5-'Inj sep cost'!P5-'Inj sep cost'!AG5</f>
        <v>2268150</v>
      </c>
      <c r="S7" s="19">
        <f>$C7*'Total CH4 prod CO2 Inj'!Q5+$D7*'Total CH4 prod CO2 Inj'!AH5-'Inj sep cost'!Q5-'Inj sep cost'!AH5</f>
        <v>2268150</v>
      </c>
    </row>
    <row r="8" spans="1:36" x14ac:dyDescent="0.45">
      <c r="A8" t="e">
        <f ca="1">_xll.RiskNormal($D$2,$E$2)</f>
        <v>#NAME?</v>
      </c>
      <c r="B8">
        <v>2</v>
      </c>
      <c r="C8" s="17" t="e">
        <f ca="1">C7*(1+_xll.RiskNormal($D$2,$E$2))</f>
        <v>#NAME?</v>
      </c>
      <c r="D8" s="17" t="e">
        <f ca="1">D7*(1+_xll.RiskNormal($D$3,$E$3))</f>
        <v>#NAME?</v>
      </c>
      <c r="E8" s="19" t="e">
        <f ca="1">$C8*'Total CH4 prod CO2 Inj'!C6+$D8*'Total CH4 prod CO2 Inj'!T6-'Inj sep cost'!C6-'Inj sep cost'!T6</f>
        <v>#NAME?</v>
      </c>
      <c r="F8" s="19" t="e">
        <f ca="1">$C8*'Total CH4 prod CO2 Inj'!D6+$D8*'Total CH4 prod CO2 Inj'!U6-'Inj sep cost'!D6-'Inj sep cost'!U6</f>
        <v>#NAME?</v>
      </c>
      <c r="G8" s="19" t="e">
        <f ca="1">$C8*'Total CH4 prod CO2 Inj'!E6+$D8*'Total CH4 prod CO2 Inj'!V6-'Inj sep cost'!E6-'Inj sep cost'!V6</f>
        <v>#NAME?</v>
      </c>
      <c r="H8" s="19" t="e">
        <f ca="1">$C8*'Total CH4 prod CO2 Inj'!F6+$D8*'Total CH4 prod CO2 Inj'!W6-'Inj sep cost'!F6-'Inj sep cost'!W6</f>
        <v>#NAME?</v>
      </c>
      <c r="I8" s="19" t="e">
        <f ca="1">$C8*'Total CH4 prod CO2 Inj'!G6+$D8*'Total CH4 prod CO2 Inj'!X6-'Inj sep cost'!G6-'Inj sep cost'!X6</f>
        <v>#NAME?</v>
      </c>
      <c r="J8" s="19" t="e">
        <f ca="1">$C8*'Total CH4 prod CO2 Inj'!H6+$D8*'Total CH4 prod CO2 Inj'!Y6-'Inj sep cost'!H6-'Inj sep cost'!Y6</f>
        <v>#NAME?</v>
      </c>
      <c r="K8" s="19" t="e">
        <f ca="1">$C8*'Total CH4 prod CO2 Inj'!I6+$D8*'Total CH4 prod CO2 Inj'!Z6-'Inj sep cost'!I6-'Inj sep cost'!Z6</f>
        <v>#NAME?</v>
      </c>
      <c r="L8" s="19" t="e">
        <f ca="1">$C8*'Total CH4 prod CO2 Inj'!J6+$D8*'Total CH4 prod CO2 Inj'!AA6-'Inj sep cost'!J6-'Inj sep cost'!AA6</f>
        <v>#NAME?</v>
      </c>
      <c r="M8" s="19" t="e">
        <f ca="1">$C8*'Total CH4 prod CO2 Inj'!K6+$D8*'Total CH4 prod CO2 Inj'!AB6-'Inj sep cost'!K6-'Inj sep cost'!AB6</f>
        <v>#NAME?</v>
      </c>
      <c r="N8" s="19" t="e">
        <f ca="1">$C8*'Total CH4 prod CO2 Inj'!L6+$D8*'Total CH4 prod CO2 Inj'!AC6-'Inj sep cost'!L6-'Inj sep cost'!AC6</f>
        <v>#NAME?</v>
      </c>
      <c r="O8" s="19" t="e">
        <f ca="1">$C8*'Total CH4 prod CO2 Inj'!M6+$D8*'Total CH4 prod CO2 Inj'!AD6-'Inj sep cost'!M6-'Inj sep cost'!AD6</f>
        <v>#NAME?</v>
      </c>
      <c r="P8" s="19" t="e">
        <f ca="1">$C8*'Total CH4 prod CO2 Inj'!N6+$D8*'Total CH4 prod CO2 Inj'!AE6-'Inj sep cost'!N6-'Inj sep cost'!AE6</f>
        <v>#NAME?</v>
      </c>
      <c r="Q8" s="19" t="e">
        <f ca="1">$C8*'Total CH4 prod CO2 Inj'!O6+$D8*'Total CH4 prod CO2 Inj'!AF6-'Inj sep cost'!O6-'Inj sep cost'!AF6</f>
        <v>#NAME?</v>
      </c>
      <c r="R8" s="19" t="e">
        <f ca="1">$C8*'Total CH4 prod CO2 Inj'!P6+$D8*'Total CH4 prod CO2 Inj'!AG6-'Inj sep cost'!P6-'Inj sep cost'!AG6</f>
        <v>#NAME?</v>
      </c>
      <c r="S8" s="19" t="e">
        <f ca="1">$C8*'Total CH4 prod CO2 Inj'!Q6+$D8*'Total CH4 prod CO2 Inj'!AH6-'Inj sep cost'!Q6-'Inj sep cost'!AH6</f>
        <v>#NAME?</v>
      </c>
    </row>
    <row r="9" spans="1:36" x14ac:dyDescent="0.45">
      <c r="B9">
        <v>3</v>
      </c>
      <c r="C9" s="17" t="e">
        <f ca="1">C8*(1+_xll.RiskNormal($D$2,$E$2))</f>
        <v>#NAME?</v>
      </c>
      <c r="D9" s="17" t="e">
        <f ca="1">D8*(1+_xll.RiskNormal($D$3,$E$3))</f>
        <v>#NAME?</v>
      </c>
      <c r="E9" s="19" t="e">
        <f ca="1">$C9*'Total CH4 prod CO2 Inj'!C7+$D9*'Total CH4 prod CO2 Inj'!T7-'Inj sep cost'!C7-'Inj sep cost'!T7</f>
        <v>#NAME?</v>
      </c>
      <c r="F9" s="19" t="e">
        <f ca="1">$C9*'Total CH4 prod CO2 Inj'!D7+$D9*'Total CH4 prod CO2 Inj'!U7-'Inj sep cost'!D7-'Inj sep cost'!U7</f>
        <v>#NAME?</v>
      </c>
      <c r="G9" s="19" t="e">
        <f ca="1">$C9*'Total CH4 prod CO2 Inj'!E7+$D9*'Total CH4 prod CO2 Inj'!V7-'Inj sep cost'!E7-'Inj sep cost'!V7</f>
        <v>#NAME?</v>
      </c>
      <c r="H9" s="19" t="e">
        <f ca="1">$C9*'Total CH4 prod CO2 Inj'!F7+$D9*'Total CH4 prod CO2 Inj'!W7-'Inj sep cost'!F7-'Inj sep cost'!W7</f>
        <v>#NAME?</v>
      </c>
      <c r="I9" s="19" t="e">
        <f ca="1">$C9*'Total CH4 prod CO2 Inj'!G7+$D9*'Total CH4 prod CO2 Inj'!X7-'Inj sep cost'!G7-'Inj sep cost'!X7</f>
        <v>#NAME?</v>
      </c>
      <c r="J9" s="19" t="e">
        <f ca="1">$C9*'Total CH4 prod CO2 Inj'!H7+$D9*'Total CH4 prod CO2 Inj'!Y7-'Inj sep cost'!H7-'Inj sep cost'!Y7</f>
        <v>#NAME?</v>
      </c>
      <c r="K9" s="19" t="e">
        <f ca="1">$C9*'Total CH4 prod CO2 Inj'!I7+$D9*'Total CH4 prod CO2 Inj'!Z7-'Inj sep cost'!I7-'Inj sep cost'!Z7</f>
        <v>#NAME?</v>
      </c>
      <c r="L9" s="19" t="e">
        <f ca="1">$C9*'Total CH4 prod CO2 Inj'!J7+$D9*'Total CH4 prod CO2 Inj'!AA7-'Inj sep cost'!J7-'Inj sep cost'!AA7</f>
        <v>#NAME?</v>
      </c>
      <c r="M9" s="19" t="e">
        <f ca="1">$C9*'Total CH4 prod CO2 Inj'!K7+$D9*'Total CH4 prod CO2 Inj'!AB7-'Inj sep cost'!K7-'Inj sep cost'!AB7</f>
        <v>#NAME?</v>
      </c>
      <c r="N9" s="19" t="e">
        <f ca="1">$C9*'Total CH4 prod CO2 Inj'!L7+$D9*'Total CH4 prod CO2 Inj'!AC7-'Inj sep cost'!L7-'Inj sep cost'!AC7</f>
        <v>#NAME?</v>
      </c>
      <c r="O9" s="19" t="e">
        <f ca="1">$C9*'Total CH4 prod CO2 Inj'!M7+$D9*'Total CH4 prod CO2 Inj'!AD7-'Inj sep cost'!M7-'Inj sep cost'!AD7</f>
        <v>#NAME?</v>
      </c>
      <c r="P9" s="19" t="e">
        <f ca="1">$C9*'Total CH4 prod CO2 Inj'!N7+$D9*'Total CH4 prod CO2 Inj'!AE7-'Inj sep cost'!N7-'Inj sep cost'!AE7</f>
        <v>#NAME?</v>
      </c>
      <c r="Q9" s="19" t="e">
        <f ca="1">$C9*'Total CH4 prod CO2 Inj'!O7+$D9*'Total CH4 prod CO2 Inj'!AF7-'Inj sep cost'!O7-'Inj sep cost'!AF7</f>
        <v>#NAME?</v>
      </c>
      <c r="R9" s="19" t="e">
        <f ca="1">$C9*'Total CH4 prod CO2 Inj'!P7+$D9*'Total CH4 prod CO2 Inj'!AG7-'Inj sep cost'!P7-'Inj sep cost'!AG7</f>
        <v>#NAME?</v>
      </c>
      <c r="S9" s="19" t="e">
        <f ca="1">$C9*'Total CH4 prod CO2 Inj'!Q7+$D9*'Total CH4 prod CO2 Inj'!AH7-'Inj sep cost'!Q7-'Inj sep cost'!AH7</f>
        <v>#NAME?</v>
      </c>
    </row>
    <row r="10" spans="1:36" x14ac:dyDescent="0.45">
      <c r="B10">
        <v>4</v>
      </c>
      <c r="C10" s="17" t="e">
        <f ca="1">C9*(1+_xll.RiskNormal($D$2,$E$2))</f>
        <v>#NAME?</v>
      </c>
      <c r="D10" s="17" t="e">
        <f ca="1">D9*(1+_xll.RiskNormal($D$3,$E$3))</f>
        <v>#NAME?</v>
      </c>
      <c r="E10" s="19" t="e">
        <f ca="1">$C10*'Total CH4 prod CO2 Inj'!C8+$D10*'Total CH4 prod CO2 Inj'!T8-'Inj sep cost'!C8-'Inj sep cost'!T8</f>
        <v>#NAME?</v>
      </c>
      <c r="F10" s="19" t="e">
        <f ca="1">$C10*'Total CH4 prod CO2 Inj'!D8+$D10*'Total CH4 prod CO2 Inj'!U8-'Inj sep cost'!D8-'Inj sep cost'!U8</f>
        <v>#NAME?</v>
      </c>
      <c r="G10" s="19" t="e">
        <f ca="1">$C10*'Total CH4 prod CO2 Inj'!E8+$D10*'Total CH4 prod CO2 Inj'!V8-'Inj sep cost'!E8-'Inj sep cost'!V8</f>
        <v>#NAME?</v>
      </c>
      <c r="H10" s="19" t="e">
        <f ca="1">$C10*'Total CH4 prod CO2 Inj'!F8+$D10*'Total CH4 prod CO2 Inj'!W8-'Inj sep cost'!F8-'Inj sep cost'!W8</f>
        <v>#NAME?</v>
      </c>
      <c r="I10" s="19" t="e">
        <f ca="1">$C10*'Total CH4 prod CO2 Inj'!G8+$D10*'Total CH4 prod CO2 Inj'!X8-'Inj sep cost'!G8-'Inj sep cost'!X8</f>
        <v>#NAME?</v>
      </c>
      <c r="J10" s="19" t="e">
        <f ca="1">$C10*'Total CH4 prod CO2 Inj'!H8+$D10*'Total CH4 prod CO2 Inj'!Y8-'Inj sep cost'!H8-'Inj sep cost'!Y8</f>
        <v>#NAME?</v>
      </c>
      <c r="K10" s="19" t="e">
        <f ca="1">$C10*'Total CH4 prod CO2 Inj'!I8+$D10*'Total CH4 prod CO2 Inj'!Z8-'Inj sep cost'!I8-'Inj sep cost'!Z8</f>
        <v>#NAME?</v>
      </c>
      <c r="L10" s="19" t="e">
        <f ca="1">$C10*'Total CH4 prod CO2 Inj'!J8+$D10*'Total CH4 prod CO2 Inj'!AA8-'Inj sep cost'!J8-'Inj sep cost'!AA8</f>
        <v>#NAME?</v>
      </c>
      <c r="M10" s="19" t="e">
        <f ca="1">$C10*'Total CH4 prod CO2 Inj'!K8+$D10*'Total CH4 prod CO2 Inj'!AB8-'Inj sep cost'!K8-'Inj sep cost'!AB8</f>
        <v>#NAME?</v>
      </c>
      <c r="N10" s="19" t="e">
        <f ca="1">$C10*'Total CH4 prod CO2 Inj'!L8+$D10*'Total CH4 prod CO2 Inj'!AC8-'Inj sep cost'!L8-'Inj sep cost'!AC8</f>
        <v>#NAME?</v>
      </c>
      <c r="O10" s="19" t="e">
        <f ca="1">$C10*'Total CH4 prod CO2 Inj'!M8+$D10*'Total CH4 prod CO2 Inj'!AD8-'Inj sep cost'!M8-'Inj sep cost'!AD8</f>
        <v>#NAME?</v>
      </c>
      <c r="P10" s="19" t="e">
        <f ca="1">$C10*'Total CH4 prod CO2 Inj'!N8+$D10*'Total CH4 prod CO2 Inj'!AE8-'Inj sep cost'!N8-'Inj sep cost'!AE8</f>
        <v>#NAME?</v>
      </c>
      <c r="Q10" s="19" t="e">
        <f ca="1">$C10*'Total CH4 prod CO2 Inj'!O8+$D10*'Total CH4 prod CO2 Inj'!AF8-'Inj sep cost'!O8-'Inj sep cost'!AF8</f>
        <v>#NAME?</v>
      </c>
      <c r="R10" s="19" t="e">
        <f ca="1">$C10*'Total CH4 prod CO2 Inj'!P8+$D10*'Total CH4 prod CO2 Inj'!AG8-'Inj sep cost'!P8-'Inj sep cost'!AG8</f>
        <v>#NAME?</v>
      </c>
      <c r="S10" s="19" t="e">
        <f ca="1">$C10*'Total CH4 prod CO2 Inj'!Q8+$D10*'Total CH4 prod CO2 Inj'!AH8-'Inj sep cost'!Q8-'Inj sep cost'!AH8</f>
        <v>#NAME?</v>
      </c>
    </row>
    <row r="11" spans="1:36" x14ac:dyDescent="0.45">
      <c r="B11">
        <v>5</v>
      </c>
      <c r="C11" s="17" t="e">
        <f ca="1">C10*(1+_xll.RiskNormal($D$2,$E$2))</f>
        <v>#NAME?</v>
      </c>
      <c r="D11" s="17" t="e">
        <f ca="1">D10*(1+_xll.RiskNormal($D$3,$E$3))</f>
        <v>#NAME?</v>
      </c>
      <c r="E11" s="19" t="e">
        <f ca="1">$C11*'Total CH4 prod CO2 Inj'!C9+$D11*'Total CH4 prod CO2 Inj'!T9-'Inj sep cost'!C9-'Inj sep cost'!T9</f>
        <v>#NAME?</v>
      </c>
      <c r="F11" s="19" t="e">
        <f ca="1">$C11*'Total CH4 prod CO2 Inj'!D9+$D11*'Total CH4 prod CO2 Inj'!U9-'Inj sep cost'!D9-'Inj sep cost'!U9</f>
        <v>#NAME?</v>
      </c>
      <c r="G11" s="19" t="e">
        <f ca="1">$C11*'Total CH4 prod CO2 Inj'!E9+$D11*'Total CH4 prod CO2 Inj'!V9-'Inj sep cost'!E9-'Inj sep cost'!V9</f>
        <v>#NAME?</v>
      </c>
      <c r="H11" s="19" t="e">
        <f ca="1">$C11*'Total CH4 prod CO2 Inj'!F9+$D11*'Total CH4 prod CO2 Inj'!W9-'Inj sep cost'!F9-'Inj sep cost'!W9</f>
        <v>#NAME?</v>
      </c>
      <c r="I11" s="19" t="e">
        <f ca="1">$C11*'Total CH4 prod CO2 Inj'!G9+$D11*'Total CH4 prod CO2 Inj'!X9-'Inj sep cost'!G9-'Inj sep cost'!X9</f>
        <v>#NAME?</v>
      </c>
      <c r="J11" s="19" t="e">
        <f ca="1">$C11*'Total CH4 prod CO2 Inj'!H9+$D11*'Total CH4 prod CO2 Inj'!Y9-'Inj sep cost'!H9-'Inj sep cost'!Y9</f>
        <v>#NAME?</v>
      </c>
      <c r="K11" s="19" t="e">
        <f ca="1">$C11*'Total CH4 prod CO2 Inj'!I9+$D11*'Total CH4 prod CO2 Inj'!Z9-'Inj sep cost'!I9-'Inj sep cost'!Z9</f>
        <v>#NAME?</v>
      </c>
      <c r="L11" s="19" t="e">
        <f ca="1">$C11*'Total CH4 prod CO2 Inj'!J9+$D11*'Total CH4 prod CO2 Inj'!AA9-'Inj sep cost'!J9-'Inj sep cost'!AA9</f>
        <v>#NAME?</v>
      </c>
      <c r="M11" s="19" t="e">
        <f ca="1">$C11*'Total CH4 prod CO2 Inj'!K9+$D11*'Total CH4 prod CO2 Inj'!AB9-'Inj sep cost'!K9-'Inj sep cost'!AB9</f>
        <v>#NAME?</v>
      </c>
      <c r="N11" s="19" t="e">
        <f ca="1">$C11*'Total CH4 prod CO2 Inj'!L9+$D11*'Total CH4 prod CO2 Inj'!AC9-'Inj sep cost'!L9-'Inj sep cost'!AC9</f>
        <v>#NAME?</v>
      </c>
      <c r="O11" s="19" t="e">
        <f ca="1">$C11*'Total CH4 prod CO2 Inj'!M9+$D11*'Total CH4 prod CO2 Inj'!AD9-'Inj sep cost'!M9-'Inj sep cost'!AD9</f>
        <v>#NAME?</v>
      </c>
      <c r="P11" s="19" t="e">
        <f ca="1">$C11*'Total CH4 prod CO2 Inj'!N9+$D11*'Total CH4 prod CO2 Inj'!AE9-'Inj sep cost'!N9-'Inj sep cost'!AE9</f>
        <v>#NAME?</v>
      </c>
      <c r="Q11" s="19" t="e">
        <f ca="1">$C11*'Total CH4 prod CO2 Inj'!O9+$D11*'Total CH4 prod CO2 Inj'!AF9-'Inj sep cost'!O9-'Inj sep cost'!AF9</f>
        <v>#NAME?</v>
      </c>
      <c r="R11" s="19" t="e">
        <f ca="1">$C11*'Total CH4 prod CO2 Inj'!P9+$D11*'Total CH4 prod CO2 Inj'!AG9-'Inj sep cost'!P9-'Inj sep cost'!AG9</f>
        <v>#NAME?</v>
      </c>
      <c r="S11" s="19" t="e">
        <f ca="1">$C11*'Total CH4 prod CO2 Inj'!Q9+$D11*'Total CH4 prod CO2 Inj'!AH9-'Inj sep cost'!Q9-'Inj sep cost'!AH9</f>
        <v>#NAME?</v>
      </c>
    </row>
    <row r="12" spans="1:36" x14ac:dyDescent="0.45">
      <c r="B12">
        <v>6</v>
      </c>
      <c r="C12" s="17" t="e">
        <f ca="1">C11*(1+_xll.RiskNormal($D$2,$E$2))</f>
        <v>#NAME?</v>
      </c>
      <c r="D12" s="17" t="e">
        <f ca="1">D11*(1+_xll.RiskNormal($D$3,$E$3))</f>
        <v>#NAME?</v>
      </c>
      <c r="E12" s="19" t="e">
        <f ca="1">$C12*'Total CH4 prod CO2 Inj'!C10+$D12*'Total CH4 prod CO2 Inj'!T10-'Inj sep cost'!C10-'Inj sep cost'!T10</f>
        <v>#NAME?</v>
      </c>
      <c r="F12" s="19" t="e">
        <f ca="1">$C12*'Total CH4 prod CO2 Inj'!D10+$D12*'Total CH4 prod CO2 Inj'!U10-'Inj sep cost'!D10-'Inj sep cost'!U10</f>
        <v>#NAME?</v>
      </c>
      <c r="G12" s="19" t="e">
        <f ca="1">$C12*'Total CH4 prod CO2 Inj'!E10+$D12*'Total CH4 prod CO2 Inj'!V10-'Inj sep cost'!E10-'Inj sep cost'!V10</f>
        <v>#NAME?</v>
      </c>
      <c r="H12" s="19" t="e">
        <f ca="1">$C12*'Total CH4 prod CO2 Inj'!F10+$D12*'Total CH4 prod CO2 Inj'!W10-'Inj sep cost'!F10-'Inj sep cost'!W10</f>
        <v>#NAME?</v>
      </c>
      <c r="I12" s="19" t="e">
        <f ca="1">$C12*'Total CH4 prod CO2 Inj'!G10+$D12*'Total CH4 prod CO2 Inj'!X10-'Inj sep cost'!G10-'Inj sep cost'!X10</f>
        <v>#NAME?</v>
      </c>
      <c r="J12" s="19" t="e">
        <f ca="1">$C12*'Total CH4 prod CO2 Inj'!H10+$D12*'Total CH4 prod CO2 Inj'!Y10-'Inj sep cost'!H10-'Inj sep cost'!Y10</f>
        <v>#NAME?</v>
      </c>
      <c r="K12" s="19" t="e">
        <f ca="1">$C12*'Total CH4 prod CO2 Inj'!I10+$D12*'Total CH4 prod CO2 Inj'!Z10-'Inj sep cost'!I10-'Inj sep cost'!Z10</f>
        <v>#NAME?</v>
      </c>
      <c r="L12" s="19" t="e">
        <f ca="1">$C12*'Total CH4 prod CO2 Inj'!J10+$D12*'Total CH4 prod CO2 Inj'!AA10-'Inj sep cost'!J10-'Inj sep cost'!AA10</f>
        <v>#NAME?</v>
      </c>
      <c r="M12" s="19" t="e">
        <f ca="1">$C12*'Total CH4 prod CO2 Inj'!K10+$D12*'Total CH4 prod CO2 Inj'!AB10-'Inj sep cost'!K10-'Inj sep cost'!AB10</f>
        <v>#NAME?</v>
      </c>
      <c r="N12" s="19" t="e">
        <f ca="1">$C12*'Total CH4 prod CO2 Inj'!L10+$D12*'Total CH4 prod CO2 Inj'!AC10-'Inj sep cost'!L10-'Inj sep cost'!AC10</f>
        <v>#NAME?</v>
      </c>
      <c r="O12" s="19" t="e">
        <f ca="1">$C12*'Total CH4 prod CO2 Inj'!M10+$D12*'Total CH4 prod CO2 Inj'!AD10-'Inj sep cost'!M10-'Inj sep cost'!AD10</f>
        <v>#NAME?</v>
      </c>
      <c r="P12" s="19" t="e">
        <f ca="1">$C12*'Total CH4 prod CO2 Inj'!N10+$D12*'Total CH4 prod CO2 Inj'!AE10-'Inj sep cost'!N10-'Inj sep cost'!AE10</f>
        <v>#NAME?</v>
      </c>
      <c r="Q12" s="19" t="e">
        <f ca="1">$C12*'Total CH4 prod CO2 Inj'!O10+$D12*'Total CH4 prod CO2 Inj'!AF10-'Inj sep cost'!O10-'Inj sep cost'!AF10</f>
        <v>#NAME?</v>
      </c>
      <c r="R12" s="19" t="e">
        <f ca="1">$C12*'Total CH4 prod CO2 Inj'!P10+$D12*'Total CH4 prod CO2 Inj'!AG10-'Inj sep cost'!P10-'Inj sep cost'!AG10</f>
        <v>#NAME?</v>
      </c>
      <c r="S12" s="19" t="e">
        <f ca="1">$C12*'Total CH4 prod CO2 Inj'!Q10+$D12*'Total CH4 prod CO2 Inj'!AH10-'Inj sep cost'!Q10-'Inj sep cost'!AH10</f>
        <v>#NAME?</v>
      </c>
    </row>
    <row r="13" spans="1:36" x14ac:dyDescent="0.45">
      <c r="B13">
        <v>7</v>
      </c>
      <c r="C13" s="17" t="e">
        <f ca="1">C12*(1+_xll.RiskNormal($D$2,$E$2))</f>
        <v>#NAME?</v>
      </c>
      <c r="D13" s="17" t="e">
        <f ca="1">D12*(1+_xll.RiskNormal($D$3,$E$3))</f>
        <v>#NAME?</v>
      </c>
      <c r="E13" s="19" t="e">
        <f ca="1">$C13*'Total CH4 prod CO2 Inj'!C11+$D13*'Total CH4 prod CO2 Inj'!T11-'Inj sep cost'!C11-'Inj sep cost'!T11</f>
        <v>#NAME?</v>
      </c>
      <c r="F13" s="19" t="e">
        <f ca="1">$C13*'Total CH4 prod CO2 Inj'!D11+$D13*'Total CH4 prod CO2 Inj'!U11-'Inj sep cost'!D11-'Inj sep cost'!U11</f>
        <v>#NAME?</v>
      </c>
      <c r="G13" s="19" t="e">
        <f ca="1">$C13*'Total CH4 prod CO2 Inj'!E11+$D13*'Total CH4 prod CO2 Inj'!V11-'Inj sep cost'!E11-'Inj sep cost'!V11</f>
        <v>#NAME?</v>
      </c>
      <c r="H13" s="19" t="e">
        <f ca="1">$C13*'Total CH4 prod CO2 Inj'!F11+$D13*'Total CH4 prod CO2 Inj'!W11-'Inj sep cost'!F11-'Inj sep cost'!W11</f>
        <v>#NAME?</v>
      </c>
      <c r="I13" s="19" t="e">
        <f ca="1">$C13*'Total CH4 prod CO2 Inj'!G11+$D13*'Total CH4 prod CO2 Inj'!X11-'Inj sep cost'!G11-'Inj sep cost'!X11</f>
        <v>#NAME?</v>
      </c>
      <c r="J13" s="19" t="e">
        <f ca="1">$C13*'Total CH4 prod CO2 Inj'!H11+$D13*'Total CH4 prod CO2 Inj'!Y11-'Inj sep cost'!H11-'Inj sep cost'!Y11</f>
        <v>#NAME?</v>
      </c>
      <c r="K13" s="19" t="e">
        <f ca="1">$C13*'Total CH4 prod CO2 Inj'!I11+$D13*'Total CH4 prod CO2 Inj'!Z11-'Inj sep cost'!I11-'Inj sep cost'!Z11</f>
        <v>#NAME?</v>
      </c>
      <c r="L13" s="19" t="e">
        <f ca="1">$C13*'Total CH4 prod CO2 Inj'!J11+$D13*'Total CH4 prod CO2 Inj'!AA11-'Inj sep cost'!J11-'Inj sep cost'!AA11</f>
        <v>#NAME?</v>
      </c>
      <c r="M13" s="19" t="e">
        <f ca="1">$C13*'Total CH4 prod CO2 Inj'!K11+$D13*'Total CH4 prod CO2 Inj'!AB11-'Inj sep cost'!K11-'Inj sep cost'!AB11</f>
        <v>#NAME?</v>
      </c>
      <c r="N13" s="19" t="e">
        <f ca="1">$C13*'Total CH4 prod CO2 Inj'!L11+$D13*'Total CH4 prod CO2 Inj'!AC11-'Inj sep cost'!L11-'Inj sep cost'!AC11</f>
        <v>#NAME?</v>
      </c>
      <c r="O13" s="19" t="e">
        <f ca="1">$C13*'Total CH4 prod CO2 Inj'!M11+$D13*'Total CH4 prod CO2 Inj'!AD11-'Inj sep cost'!M11-'Inj sep cost'!AD11</f>
        <v>#NAME?</v>
      </c>
      <c r="P13" s="19" t="e">
        <f ca="1">$C13*'Total CH4 prod CO2 Inj'!N11+$D13*'Total CH4 prod CO2 Inj'!AE11-'Inj sep cost'!N11-'Inj sep cost'!AE11</f>
        <v>#NAME?</v>
      </c>
      <c r="Q13" s="19" t="e">
        <f ca="1">$C13*'Total CH4 prod CO2 Inj'!O11+$D13*'Total CH4 prod CO2 Inj'!AF11-'Inj sep cost'!O11-'Inj sep cost'!AF11</f>
        <v>#NAME?</v>
      </c>
      <c r="R13" s="19" t="e">
        <f ca="1">$C13*'Total CH4 prod CO2 Inj'!P11+$D13*'Total CH4 prod CO2 Inj'!AG11-'Inj sep cost'!P11-'Inj sep cost'!AG11</f>
        <v>#NAME?</v>
      </c>
      <c r="S13" s="19" t="e">
        <f ca="1">$C13*'Total CH4 prod CO2 Inj'!Q11+$D13*'Total CH4 prod CO2 Inj'!AH11-'Inj sep cost'!Q11-'Inj sep cost'!AH11</f>
        <v>#NAME?</v>
      </c>
    </row>
    <row r="14" spans="1:36" x14ac:dyDescent="0.45">
      <c r="B14">
        <v>8</v>
      </c>
      <c r="C14" s="17" t="e">
        <f ca="1">C13*(1+_xll.RiskNormal($D$2,$E$2))</f>
        <v>#NAME?</v>
      </c>
      <c r="D14" s="17" t="e">
        <f ca="1">D13*(1+_xll.RiskNormal($D$3,$E$3))</f>
        <v>#NAME?</v>
      </c>
      <c r="E14" s="19" t="e">
        <f ca="1">$C14*'Total CH4 prod CO2 Inj'!C12+$D14*'Total CH4 prod CO2 Inj'!T12-'Inj sep cost'!C12-'Inj sep cost'!T12</f>
        <v>#NAME?</v>
      </c>
      <c r="F14" s="19" t="e">
        <f ca="1">$C14*'Total CH4 prod CO2 Inj'!D12+$D14*'Total CH4 prod CO2 Inj'!U12-'Inj sep cost'!D12-'Inj sep cost'!U12</f>
        <v>#NAME?</v>
      </c>
      <c r="G14" s="19" t="e">
        <f ca="1">$C14*'Total CH4 prod CO2 Inj'!E12+$D14*'Total CH4 prod CO2 Inj'!V12-'Inj sep cost'!E12-'Inj sep cost'!V12</f>
        <v>#NAME?</v>
      </c>
      <c r="H14" s="19" t="e">
        <f ca="1">$C14*'Total CH4 prod CO2 Inj'!F12+$D14*'Total CH4 prod CO2 Inj'!W12-'Inj sep cost'!F12-'Inj sep cost'!W12</f>
        <v>#NAME?</v>
      </c>
      <c r="I14" s="19" t="e">
        <f ca="1">$C14*'Total CH4 prod CO2 Inj'!G12+$D14*'Total CH4 prod CO2 Inj'!X12-'Inj sep cost'!G12-'Inj sep cost'!X12</f>
        <v>#NAME?</v>
      </c>
      <c r="J14" s="19" t="e">
        <f ca="1">$C14*'Total CH4 prod CO2 Inj'!H12+$D14*'Total CH4 prod CO2 Inj'!Y12-'Inj sep cost'!H12-'Inj sep cost'!Y12</f>
        <v>#NAME?</v>
      </c>
      <c r="K14" s="19" t="e">
        <f ca="1">$C14*'Total CH4 prod CO2 Inj'!I12+$D14*'Total CH4 prod CO2 Inj'!Z12-'Inj sep cost'!I12-'Inj sep cost'!Z12</f>
        <v>#NAME?</v>
      </c>
      <c r="L14" s="19" t="e">
        <f ca="1">$C14*'Total CH4 prod CO2 Inj'!J12+$D14*'Total CH4 prod CO2 Inj'!AA12-'Inj sep cost'!J12-'Inj sep cost'!AA12</f>
        <v>#NAME?</v>
      </c>
      <c r="M14" s="19" t="e">
        <f ca="1">$C14*'Total CH4 prod CO2 Inj'!K12+$D14*'Total CH4 prod CO2 Inj'!AB12-'Inj sep cost'!K12-'Inj sep cost'!AB12</f>
        <v>#NAME?</v>
      </c>
      <c r="N14" s="19" t="e">
        <f ca="1">$C14*'Total CH4 prod CO2 Inj'!L12+$D14*'Total CH4 prod CO2 Inj'!AC12-'Inj sep cost'!L12-'Inj sep cost'!AC12</f>
        <v>#NAME?</v>
      </c>
      <c r="O14" s="19" t="e">
        <f ca="1">$C14*'Total CH4 prod CO2 Inj'!M12+$D14*'Total CH4 prod CO2 Inj'!AD12-'Inj sep cost'!M12-'Inj sep cost'!AD12</f>
        <v>#NAME?</v>
      </c>
      <c r="P14" s="19" t="e">
        <f ca="1">$C14*'Total CH4 prod CO2 Inj'!N12+$D14*'Total CH4 prod CO2 Inj'!AE12-'Inj sep cost'!N12-'Inj sep cost'!AE12</f>
        <v>#NAME?</v>
      </c>
      <c r="Q14" s="19" t="e">
        <f ca="1">$C14*'Total CH4 prod CO2 Inj'!O12+$D14*'Total CH4 prod CO2 Inj'!AF12-'Inj sep cost'!O12-'Inj sep cost'!AF12</f>
        <v>#NAME?</v>
      </c>
      <c r="R14" s="19" t="e">
        <f ca="1">$C14*'Total CH4 prod CO2 Inj'!P12+$D14*'Total CH4 prod CO2 Inj'!AG12-'Inj sep cost'!P12-'Inj sep cost'!AG12</f>
        <v>#NAME?</v>
      </c>
      <c r="S14" s="19" t="e">
        <f ca="1">$C14*'Total CH4 prod CO2 Inj'!Q12+$D14*'Total CH4 prod CO2 Inj'!AH12-'Inj sep cost'!Q12-'Inj sep cost'!AH12</f>
        <v>#NAME?</v>
      </c>
    </row>
    <row r="15" spans="1:36" x14ac:dyDescent="0.45">
      <c r="B15">
        <v>9</v>
      </c>
      <c r="C15" s="17" t="e">
        <f ca="1">C14*(1+_xll.RiskNormal($D$2,$E$2))</f>
        <v>#NAME?</v>
      </c>
      <c r="D15" s="17" t="e">
        <f ca="1">D14*(1+_xll.RiskNormal($D$3,$E$3))</f>
        <v>#NAME?</v>
      </c>
      <c r="E15" s="19" t="e">
        <f ca="1">$C15*'Total CH4 prod CO2 Inj'!C13+$D15*'Total CH4 prod CO2 Inj'!T13-'Inj sep cost'!C13-'Inj sep cost'!T13</f>
        <v>#NAME?</v>
      </c>
      <c r="F15" s="19" t="e">
        <f ca="1">$C15*'Total CH4 prod CO2 Inj'!D13+$D15*'Total CH4 prod CO2 Inj'!U13-'Inj sep cost'!D13-'Inj sep cost'!U13</f>
        <v>#NAME?</v>
      </c>
      <c r="G15" s="19" t="e">
        <f ca="1">$C15*'Total CH4 prod CO2 Inj'!E13+$D15*'Total CH4 prod CO2 Inj'!V13-'Inj sep cost'!E13-'Inj sep cost'!V13</f>
        <v>#NAME?</v>
      </c>
      <c r="H15" s="19" t="e">
        <f ca="1">$C15*'Total CH4 prod CO2 Inj'!F13+$D15*'Total CH4 prod CO2 Inj'!W13-'Inj sep cost'!F13-'Inj sep cost'!W13</f>
        <v>#NAME?</v>
      </c>
      <c r="I15" s="19" t="e">
        <f ca="1">$C15*'Total CH4 prod CO2 Inj'!G13+$D15*'Total CH4 prod CO2 Inj'!X13-'Inj sep cost'!G13-'Inj sep cost'!X13</f>
        <v>#NAME?</v>
      </c>
      <c r="J15" s="19" t="e">
        <f ca="1">$C15*'Total CH4 prod CO2 Inj'!H13+$D15*'Total CH4 prod CO2 Inj'!Y13-'Inj sep cost'!H13-'Inj sep cost'!Y13</f>
        <v>#NAME?</v>
      </c>
      <c r="K15" s="19" t="e">
        <f ca="1">$C15*'Total CH4 prod CO2 Inj'!I13+$D15*'Total CH4 prod CO2 Inj'!Z13-'Inj sep cost'!I13-'Inj sep cost'!Z13</f>
        <v>#NAME?</v>
      </c>
      <c r="L15" s="19" t="e">
        <f ca="1">$C15*'Total CH4 prod CO2 Inj'!J13+$D15*'Total CH4 prod CO2 Inj'!AA13-'Inj sep cost'!J13-'Inj sep cost'!AA13</f>
        <v>#NAME?</v>
      </c>
      <c r="M15" s="19" t="e">
        <f ca="1">$C15*'Total CH4 prod CO2 Inj'!K13+$D15*'Total CH4 prod CO2 Inj'!AB13-'Inj sep cost'!K13-'Inj sep cost'!AB13</f>
        <v>#NAME?</v>
      </c>
      <c r="N15" s="19" t="e">
        <f ca="1">$C15*'Total CH4 prod CO2 Inj'!L13+$D15*'Total CH4 prod CO2 Inj'!AC13-'Inj sep cost'!L13-'Inj sep cost'!AC13</f>
        <v>#NAME?</v>
      </c>
      <c r="O15" s="19" t="e">
        <f ca="1">$C15*'Total CH4 prod CO2 Inj'!M13+$D15*'Total CH4 prod CO2 Inj'!AD13-'Inj sep cost'!M13-'Inj sep cost'!AD13</f>
        <v>#NAME?</v>
      </c>
      <c r="P15" s="19" t="e">
        <f ca="1">$C15*'Total CH4 prod CO2 Inj'!N13+$D15*'Total CH4 prod CO2 Inj'!AE13-'Inj sep cost'!N13-'Inj sep cost'!AE13</f>
        <v>#NAME?</v>
      </c>
      <c r="Q15" s="19" t="e">
        <f ca="1">$C15*'Total CH4 prod CO2 Inj'!O13+$D15*'Total CH4 prod CO2 Inj'!AF13-'Inj sep cost'!O13-'Inj sep cost'!AF13</f>
        <v>#NAME?</v>
      </c>
      <c r="R15" s="19" t="e">
        <f ca="1">$C15*'Total CH4 prod CO2 Inj'!P13+$D15*'Total CH4 prod CO2 Inj'!AG13-'Inj sep cost'!P13-'Inj sep cost'!AG13</f>
        <v>#NAME?</v>
      </c>
      <c r="S15" s="19" t="e">
        <f ca="1">$C15*'Total CH4 prod CO2 Inj'!Q13+$D15*'Total CH4 prod CO2 Inj'!AH13-'Inj sep cost'!Q13-'Inj sep cost'!AH13</f>
        <v>#NAME?</v>
      </c>
    </row>
    <row r="16" spans="1:36" x14ac:dyDescent="0.45">
      <c r="B16">
        <v>10</v>
      </c>
      <c r="C16" s="17" t="e">
        <f ca="1">C15*(1+_xll.RiskNormal($D$2,$E$2))</f>
        <v>#NAME?</v>
      </c>
      <c r="D16" s="17" t="e">
        <f ca="1">D15*(1+_xll.RiskNormal($D$3,$E$3))</f>
        <v>#NAME?</v>
      </c>
      <c r="E16" s="19" t="e">
        <f ca="1">$C16*'Total CH4 prod CO2 Inj'!C14+$D16*'Total CH4 prod CO2 Inj'!T14-'Inj sep cost'!C14-'Inj sep cost'!T14</f>
        <v>#NAME?</v>
      </c>
      <c r="F16" s="19" t="e">
        <f ca="1">$C16*'Total CH4 prod CO2 Inj'!D14+$D16*'Total CH4 prod CO2 Inj'!U14-'Inj sep cost'!D14-'Inj sep cost'!U14</f>
        <v>#NAME?</v>
      </c>
      <c r="G16" s="19" t="e">
        <f ca="1">$C16*'Total CH4 prod CO2 Inj'!E14+$D16*'Total CH4 prod CO2 Inj'!V14-'Inj sep cost'!E14-'Inj sep cost'!V14</f>
        <v>#NAME?</v>
      </c>
      <c r="H16" s="19" t="e">
        <f ca="1">$C16*'Total CH4 prod CO2 Inj'!F14+$D16*'Total CH4 prod CO2 Inj'!W14-'Inj sep cost'!F14-'Inj sep cost'!W14</f>
        <v>#NAME?</v>
      </c>
      <c r="I16" s="19" t="e">
        <f ca="1">$C16*'Total CH4 prod CO2 Inj'!G14+$D16*'Total CH4 prod CO2 Inj'!X14-'Inj sep cost'!G14-'Inj sep cost'!X14</f>
        <v>#NAME?</v>
      </c>
      <c r="J16" s="19" t="e">
        <f ca="1">$C16*'Total CH4 prod CO2 Inj'!H14+$D16*'Total CH4 prod CO2 Inj'!Y14-'Inj sep cost'!H14-'Inj sep cost'!Y14</f>
        <v>#NAME?</v>
      </c>
      <c r="K16" s="19" t="e">
        <f ca="1">$C16*'Total CH4 prod CO2 Inj'!I14+$D16*'Total CH4 prod CO2 Inj'!Z14-'Inj sep cost'!I14-'Inj sep cost'!Z14</f>
        <v>#NAME?</v>
      </c>
      <c r="L16" s="19" t="e">
        <f ca="1">$C16*'Total CH4 prod CO2 Inj'!J14+$D16*'Total CH4 prod CO2 Inj'!AA14-'Inj sep cost'!J14-'Inj sep cost'!AA14</f>
        <v>#NAME?</v>
      </c>
      <c r="M16" s="19" t="e">
        <f ca="1">$C16*'Total CH4 prod CO2 Inj'!K14+$D16*'Total CH4 prod CO2 Inj'!AB14-'Inj sep cost'!K14-'Inj sep cost'!AB14</f>
        <v>#NAME?</v>
      </c>
      <c r="N16" s="19" t="e">
        <f ca="1">$C16*'Total CH4 prod CO2 Inj'!L14+$D16*'Total CH4 prod CO2 Inj'!AC14-'Inj sep cost'!L14-'Inj sep cost'!AC14</f>
        <v>#NAME?</v>
      </c>
      <c r="O16" s="19" t="e">
        <f ca="1">$C16*'Total CH4 prod CO2 Inj'!M14+$D16*'Total CH4 prod CO2 Inj'!AD14-'Inj sep cost'!M14-'Inj sep cost'!AD14</f>
        <v>#NAME?</v>
      </c>
      <c r="P16" s="19" t="e">
        <f ca="1">$C16*'Total CH4 prod CO2 Inj'!N14+$D16*'Total CH4 prod CO2 Inj'!AE14-'Inj sep cost'!N14-'Inj sep cost'!AE14</f>
        <v>#NAME?</v>
      </c>
      <c r="Q16" s="19" t="e">
        <f ca="1">$C16*'Total CH4 prod CO2 Inj'!O14+$D16*'Total CH4 prod CO2 Inj'!AF14-'Inj sep cost'!O14-'Inj sep cost'!AF14</f>
        <v>#NAME?</v>
      </c>
      <c r="R16" s="19" t="e">
        <f ca="1">$C16*'Total CH4 prod CO2 Inj'!P14+$D16*'Total CH4 prod CO2 Inj'!AG14-'Inj sep cost'!P14-'Inj sep cost'!AG14</f>
        <v>#NAME?</v>
      </c>
      <c r="S16" s="19" t="e">
        <f ca="1">$C16*'Total CH4 prod CO2 Inj'!Q14+$D16*'Total CH4 prod CO2 Inj'!AH14-'Inj sep cost'!Q14-'Inj sep cost'!AH14</f>
        <v>#NAME?</v>
      </c>
    </row>
    <row r="17" spans="2:19" x14ac:dyDescent="0.45">
      <c r="B17">
        <v>11</v>
      </c>
      <c r="C17" s="17" t="e">
        <f ca="1">C16*(1+_xll.RiskNormal($D$2,$E$2))</f>
        <v>#NAME?</v>
      </c>
      <c r="D17" s="17" t="e">
        <f ca="1">D16*(1+_xll.RiskNormal($D$3,$E$3))</f>
        <v>#NAME?</v>
      </c>
      <c r="E17" s="19" t="e">
        <f ca="1">$C17*'Total CH4 prod CO2 Inj'!C15+$D17*'Total CH4 prod CO2 Inj'!T15-'Inj sep cost'!C15-'Inj sep cost'!T15</f>
        <v>#NAME?</v>
      </c>
      <c r="F17" s="19" t="e">
        <f ca="1">$C17*'Total CH4 prod CO2 Inj'!D15+$D17*'Total CH4 prod CO2 Inj'!U15-'Inj sep cost'!D15-'Inj sep cost'!U15</f>
        <v>#NAME?</v>
      </c>
      <c r="G17" s="19" t="e">
        <f ca="1">$C17*'Total CH4 prod CO2 Inj'!E15+$D17*'Total CH4 prod CO2 Inj'!V15-'Inj sep cost'!E15-'Inj sep cost'!V15</f>
        <v>#NAME?</v>
      </c>
      <c r="H17" s="19" t="e">
        <f ca="1">$C17*'Total CH4 prod CO2 Inj'!F15+$D17*'Total CH4 prod CO2 Inj'!W15-'Inj sep cost'!F15-'Inj sep cost'!W15</f>
        <v>#NAME?</v>
      </c>
      <c r="I17" s="19" t="e">
        <f ca="1">$C17*'Total CH4 prod CO2 Inj'!G15+$D17*'Total CH4 prod CO2 Inj'!X15-'Inj sep cost'!G15-'Inj sep cost'!X15</f>
        <v>#NAME?</v>
      </c>
      <c r="J17" s="19" t="e">
        <f ca="1">$C17*'Total CH4 prod CO2 Inj'!H15+$D17*'Total CH4 prod CO2 Inj'!Y15-'Inj sep cost'!H15-'Inj sep cost'!Y15</f>
        <v>#NAME?</v>
      </c>
      <c r="K17" s="19" t="e">
        <f ca="1">$C17*'Total CH4 prod CO2 Inj'!I15+$D17*'Total CH4 prod CO2 Inj'!Z15-'Inj sep cost'!I15-'Inj sep cost'!Z15</f>
        <v>#NAME?</v>
      </c>
      <c r="L17" s="19" t="e">
        <f ca="1">$C17*'Total CH4 prod CO2 Inj'!J15+$D17*'Total CH4 prod CO2 Inj'!AA15-'Inj sep cost'!J15-'Inj sep cost'!AA15</f>
        <v>#NAME?</v>
      </c>
      <c r="M17" s="19" t="e">
        <f ca="1">$C17*'Total CH4 prod CO2 Inj'!K15+$D17*'Total CH4 prod CO2 Inj'!AB15-'Inj sep cost'!K15-'Inj sep cost'!AB15</f>
        <v>#NAME?</v>
      </c>
      <c r="N17" s="19" t="e">
        <f ca="1">$C17*'Total CH4 prod CO2 Inj'!L15+$D17*'Total CH4 prod CO2 Inj'!AC15-'Inj sep cost'!L15-'Inj sep cost'!AC15</f>
        <v>#NAME?</v>
      </c>
      <c r="O17" s="19" t="e">
        <f ca="1">$C17*'Total CH4 prod CO2 Inj'!M15+$D17*'Total CH4 prod CO2 Inj'!AD15-'Inj sep cost'!M15-'Inj sep cost'!AD15</f>
        <v>#NAME?</v>
      </c>
      <c r="P17" s="19" t="e">
        <f ca="1">$C17*'Total CH4 prod CO2 Inj'!N15+$D17*'Total CH4 prod CO2 Inj'!AE15-'Inj sep cost'!N15-'Inj sep cost'!AE15</f>
        <v>#NAME?</v>
      </c>
      <c r="Q17" s="19" t="e">
        <f ca="1">$C17*'Total CH4 prod CO2 Inj'!O15+$D17*'Total CH4 prod CO2 Inj'!AF15-'Inj sep cost'!O15-'Inj sep cost'!AF15</f>
        <v>#NAME?</v>
      </c>
      <c r="R17" s="19" t="e">
        <f ca="1">$C17*'Total CH4 prod CO2 Inj'!P15+$D17*'Total CH4 prod CO2 Inj'!AG15-'Inj sep cost'!P15-'Inj sep cost'!AG15</f>
        <v>#NAME?</v>
      </c>
      <c r="S17" s="19" t="e">
        <f ca="1">$C17*'Total CH4 prod CO2 Inj'!Q15+$D17*'Total CH4 prod CO2 Inj'!AH15-'Inj sep cost'!Q15-'Inj sep cost'!AH15</f>
        <v>#NAME?</v>
      </c>
    </row>
    <row r="18" spans="2:19" x14ac:dyDescent="0.45">
      <c r="B18">
        <v>12</v>
      </c>
      <c r="C18" s="17" t="e">
        <f ca="1">C17*(1+_xll.RiskNormal($D$2,$E$2))</f>
        <v>#NAME?</v>
      </c>
      <c r="D18" s="17" t="e">
        <f ca="1">D17*(1+_xll.RiskNormal($D$3,$E$3))</f>
        <v>#NAME?</v>
      </c>
      <c r="E18" s="19" t="e">
        <f ca="1">$C18*'Total CH4 prod CO2 Inj'!C16+$D18*'Total CH4 prod CO2 Inj'!T16-'Inj sep cost'!C16-'Inj sep cost'!T16</f>
        <v>#NAME?</v>
      </c>
      <c r="F18" s="19" t="e">
        <f ca="1">$C18*'Total CH4 prod CO2 Inj'!D16+$D18*'Total CH4 prod CO2 Inj'!U16-'Inj sep cost'!D16-'Inj sep cost'!U16</f>
        <v>#NAME?</v>
      </c>
      <c r="G18" s="19" t="e">
        <f ca="1">$C18*'Total CH4 prod CO2 Inj'!E16+$D18*'Total CH4 prod CO2 Inj'!V16-'Inj sep cost'!E16-'Inj sep cost'!V16</f>
        <v>#NAME?</v>
      </c>
      <c r="H18" s="19" t="e">
        <f ca="1">$C18*'Total CH4 prod CO2 Inj'!F16+$D18*'Total CH4 prod CO2 Inj'!W16-'Inj sep cost'!F16-'Inj sep cost'!W16</f>
        <v>#NAME?</v>
      </c>
      <c r="I18" s="19" t="e">
        <f ca="1">$C18*'Total CH4 prod CO2 Inj'!G16+$D18*'Total CH4 prod CO2 Inj'!X16-'Inj sep cost'!G16-'Inj sep cost'!X16</f>
        <v>#NAME?</v>
      </c>
      <c r="J18" s="19" t="e">
        <f ca="1">$C18*'Total CH4 prod CO2 Inj'!H16+$D18*'Total CH4 prod CO2 Inj'!Y16-'Inj sep cost'!H16-'Inj sep cost'!Y16</f>
        <v>#NAME?</v>
      </c>
      <c r="K18" s="19" t="e">
        <f ca="1">$C18*'Total CH4 prod CO2 Inj'!I16+$D18*'Total CH4 prod CO2 Inj'!Z16-'Inj sep cost'!I16-'Inj sep cost'!Z16</f>
        <v>#NAME?</v>
      </c>
      <c r="L18" s="19" t="e">
        <f ca="1">$C18*'Total CH4 prod CO2 Inj'!J16+$D18*'Total CH4 prod CO2 Inj'!AA16-'Inj sep cost'!J16-'Inj sep cost'!AA16</f>
        <v>#NAME?</v>
      </c>
      <c r="M18" s="19" t="e">
        <f ca="1">$C18*'Total CH4 prod CO2 Inj'!K16+$D18*'Total CH4 prod CO2 Inj'!AB16-'Inj sep cost'!K16-'Inj sep cost'!AB16</f>
        <v>#NAME?</v>
      </c>
      <c r="N18" s="19" t="e">
        <f ca="1">$C18*'Total CH4 prod CO2 Inj'!L16+$D18*'Total CH4 prod CO2 Inj'!AC16-'Inj sep cost'!L16-'Inj sep cost'!AC16</f>
        <v>#NAME?</v>
      </c>
      <c r="O18" s="19" t="e">
        <f ca="1">$C18*'Total CH4 prod CO2 Inj'!M16+$D18*'Total CH4 prod CO2 Inj'!AD16-'Inj sep cost'!M16-'Inj sep cost'!AD16</f>
        <v>#NAME?</v>
      </c>
      <c r="P18" s="19" t="e">
        <f ca="1">$C18*'Total CH4 prod CO2 Inj'!N16+$D18*'Total CH4 prod CO2 Inj'!AE16-'Inj sep cost'!N16-'Inj sep cost'!AE16</f>
        <v>#NAME?</v>
      </c>
      <c r="Q18" s="19" t="e">
        <f ca="1">$C18*'Total CH4 prod CO2 Inj'!O16+$D18*'Total CH4 prod CO2 Inj'!AF16-'Inj sep cost'!O16-'Inj sep cost'!AF16</f>
        <v>#NAME?</v>
      </c>
      <c r="R18" s="19" t="e">
        <f ca="1">$C18*'Total CH4 prod CO2 Inj'!P16+$D18*'Total CH4 prod CO2 Inj'!AG16-'Inj sep cost'!P16-'Inj sep cost'!AG16</f>
        <v>#NAME?</v>
      </c>
      <c r="S18" s="19" t="e">
        <f ca="1">$C18*'Total CH4 prod CO2 Inj'!Q16+$D18*'Total CH4 prod CO2 Inj'!AH16-'Inj sep cost'!Q16-'Inj sep cost'!AH16</f>
        <v>#NAME?</v>
      </c>
    </row>
    <row r="19" spans="2:19" x14ac:dyDescent="0.45">
      <c r="B19">
        <v>13</v>
      </c>
      <c r="C19" s="17" t="e">
        <f ca="1">C18*(1+_xll.RiskNormal($D$2,$E$2))</f>
        <v>#NAME?</v>
      </c>
      <c r="D19" s="17" t="e">
        <f ca="1">D18*(1+_xll.RiskNormal($D$3,$E$3))</f>
        <v>#NAME?</v>
      </c>
      <c r="E19" s="19" t="e">
        <f ca="1">$C19*'Total CH4 prod CO2 Inj'!C17+$D19*'Total CH4 prod CO2 Inj'!T17-'Inj sep cost'!C17-'Inj sep cost'!T17</f>
        <v>#NAME?</v>
      </c>
      <c r="F19" s="19" t="e">
        <f ca="1">$C19*'Total CH4 prod CO2 Inj'!D17+$D19*'Total CH4 prod CO2 Inj'!U17-'Inj sep cost'!D17-'Inj sep cost'!U17</f>
        <v>#NAME?</v>
      </c>
      <c r="G19" s="19" t="e">
        <f ca="1">$C19*'Total CH4 prod CO2 Inj'!E17+$D19*'Total CH4 prod CO2 Inj'!V17-'Inj sep cost'!E17-'Inj sep cost'!V17</f>
        <v>#NAME?</v>
      </c>
      <c r="H19" s="19" t="e">
        <f ca="1">$C19*'Total CH4 prod CO2 Inj'!F17+$D19*'Total CH4 prod CO2 Inj'!W17-'Inj sep cost'!F17-'Inj sep cost'!W17</f>
        <v>#NAME?</v>
      </c>
      <c r="I19" s="19" t="e">
        <f ca="1">$C19*'Total CH4 prod CO2 Inj'!G17+$D19*'Total CH4 prod CO2 Inj'!X17-'Inj sep cost'!G17-'Inj sep cost'!X17</f>
        <v>#NAME?</v>
      </c>
      <c r="J19" s="19" t="e">
        <f ca="1">$C19*'Total CH4 prod CO2 Inj'!H17+$D19*'Total CH4 prod CO2 Inj'!Y17-'Inj sep cost'!H17-'Inj sep cost'!Y17</f>
        <v>#NAME?</v>
      </c>
      <c r="K19" s="19" t="e">
        <f ca="1">$C19*'Total CH4 prod CO2 Inj'!I17+$D19*'Total CH4 prod CO2 Inj'!Z17-'Inj sep cost'!I17-'Inj sep cost'!Z17</f>
        <v>#NAME?</v>
      </c>
      <c r="L19" s="19" t="e">
        <f ca="1">$C19*'Total CH4 prod CO2 Inj'!J17+$D19*'Total CH4 prod CO2 Inj'!AA17-'Inj sep cost'!J17-'Inj sep cost'!AA17</f>
        <v>#NAME?</v>
      </c>
      <c r="M19" s="19" t="e">
        <f ca="1">$C19*'Total CH4 prod CO2 Inj'!K17+$D19*'Total CH4 prod CO2 Inj'!AB17-'Inj sep cost'!K17-'Inj sep cost'!AB17</f>
        <v>#NAME?</v>
      </c>
      <c r="N19" s="19" t="e">
        <f ca="1">$C19*'Total CH4 prod CO2 Inj'!L17+$D19*'Total CH4 prod CO2 Inj'!AC17-'Inj sep cost'!L17-'Inj sep cost'!AC17</f>
        <v>#NAME?</v>
      </c>
      <c r="O19" s="19" t="e">
        <f ca="1">$C19*'Total CH4 prod CO2 Inj'!M17+$D19*'Total CH4 prod CO2 Inj'!AD17-'Inj sep cost'!M17-'Inj sep cost'!AD17</f>
        <v>#NAME?</v>
      </c>
      <c r="P19" s="19" t="e">
        <f ca="1">$C19*'Total CH4 prod CO2 Inj'!N17+$D19*'Total CH4 prod CO2 Inj'!AE17-'Inj sep cost'!N17-'Inj sep cost'!AE17</f>
        <v>#NAME?</v>
      </c>
      <c r="Q19" s="19" t="e">
        <f ca="1">$C19*'Total CH4 prod CO2 Inj'!O17+$D19*'Total CH4 prod CO2 Inj'!AF17-'Inj sep cost'!O17-'Inj sep cost'!AF17</f>
        <v>#NAME?</v>
      </c>
      <c r="R19" s="19" t="e">
        <f ca="1">$C19*'Total CH4 prod CO2 Inj'!P17+$D19*'Total CH4 prod CO2 Inj'!AG17-'Inj sep cost'!P17-'Inj sep cost'!AG17</f>
        <v>#NAME?</v>
      </c>
      <c r="S19" s="19" t="e">
        <f ca="1">$C19*'Total CH4 prod CO2 Inj'!Q17+$D19*'Total CH4 prod CO2 Inj'!AH17-'Inj sep cost'!Q17-'Inj sep cost'!AH17</f>
        <v>#NAME?</v>
      </c>
    </row>
    <row r="20" spans="2:19" x14ac:dyDescent="0.45">
      <c r="B20">
        <v>14</v>
      </c>
      <c r="C20" s="17" t="e">
        <f ca="1">C19*(1+_xll.RiskNormal($D$2,$E$2))</f>
        <v>#NAME?</v>
      </c>
      <c r="D20" s="17" t="e">
        <f ca="1">D19*(1+_xll.RiskNormal($D$3,$E$3))</f>
        <v>#NAME?</v>
      </c>
      <c r="E20" s="19" t="e">
        <f ca="1">$C20*'Total CH4 prod CO2 Inj'!C18+$D20*'Total CH4 prod CO2 Inj'!T18-'Inj sep cost'!C18-'Inj sep cost'!T18</f>
        <v>#NAME?</v>
      </c>
      <c r="F20" s="19" t="e">
        <f ca="1">$C20*'Total CH4 prod CO2 Inj'!D18+$D20*'Total CH4 prod CO2 Inj'!U18-'Inj sep cost'!D18-'Inj sep cost'!U18</f>
        <v>#NAME?</v>
      </c>
      <c r="G20" s="19" t="e">
        <f ca="1">$C20*'Total CH4 prod CO2 Inj'!E18+$D20*'Total CH4 prod CO2 Inj'!V18-'Inj sep cost'!E18-'Inj sep cost'!V18</f>
        <v>#NAME?</v>
      </c>
      <c r="H20" s="19" t="e">
        <f ca="1">$C20*'Total CH4 prod CO2 Inj'!F18+$D20*'Total CH4 prod CO2 Inj'!W18-'Inj sep cost'!F18-'Inj sep cost'!W18</f>
        <v>#NAME?</v>
      </c>
      <c r="I20" s="19" t="e">
        <f ca="1">$C20*'Total CH4 prod CO2 Inj'!G18+$D20*'Total CH4 prod CO2 Inj'!X18-'Inj sep cost'!G18-'Inj sep cost'!X18</f>
        <v>#NAME?</v>
      </c>
      <c r="J20" s="19" t="e">
        <f ca="1">$C20*'Total CH4 prod CO2 Inj'!H18+$D20*'Total CH4 prod CO2 Inj'!Y18-'Inj sep cost'!H18-'Inj sep cost'!Y18</f>
        <v>#NAME?</v>
      </c>
      <c r="K20" s="19" t="e">
        <f ca="1">$C20*'Total CH4 prod CO2 Inj'!I18+$D20*'Total CH4 prod CO2 Inj'!Z18-'Inj sep cost'!I18-'Inj sep cost'!Z18</f>
        <v>#NAME?</v>
      </c>
      <c r="L20" s="19" t="e">
        <f ca="1">$C20*'Total CH4 prod CO2 Inj'!J18+$D20*'Total CH4 prod CO2 Inj'!AA18-'Inj sep cost'!J18-'Inj sep cost'!AA18</f>
        <v>#NAME?</v>
      </c>
      <c r="M20" s="19" t="e">
        <f ca="1">$C20*'Total CH4 prod CO2 Inj'!K18+$D20*'Total CH4 prod CO2 Inj'!AB18-'Inj sep cost'!K18-'Inj sep cost'!AB18</f>
        <v>#NAME?</v>
      </c>
      <c r="N20" s="19" t="e">
        <f ca="1">$C20*'Total CH4 prod CO2 Inj'!L18+$D20*'Total CH4 prod CO2 Inj'!AC18-'Inj sep cost'!L18-'Inj sep cost'!AC18</f>
        <v>#NAME?</v>
      </c>
      <c r="O20" s="19" t="e">
        <f ca="1">$C20*'Total CH4 prod CO2 Inj'!M18+$D20*'Total CH4 prod CO2 Inj'!AD18-'Inj sep cost'!M18-'Inj sep cost'!AD18</f>
        <v>#NAME?</v>
      </c>
      <c r="P20" s="19" t="e">
        <f ca="1">$C20*'Total CH4 prod CO2 Inj'!N18+$D20*'Total CH4 prod CO2 Inj'!AE18-'Inj sep cost'!N18-'Inj sep cost'!AE18</f>
        <v>#NAME?</v>
      </c>
      <c r="Q20" s="19" t="e">
        <f ca="1">$C20*'Total CH4 prod CO2 Inj'!O18+$D20*'Total CH4 prod CO2 Inj'!AF18-'Inj sep cost'!O18-'Inj sep cost'!AF18</f>
        <v>#NAME?</v>
      </c>
      <c r="R20" s="19" t="e">
        <f ca="1">$C20*'Total CH4 prod CO2 Inj'!P18+$D20*'Total CH4 prod CO2 Inj'!AG18-'Inj sep cost'!P18-'Inj sep cost'!AG18</f>
        <v>#NAME?</v>
      </c>
      <c r="S20" s="19" t="e">
        <f ca="1">$C20*'Total CH4 prod CO2 Inj'!Q18+$D20*'Total CH4 prod CO2 Inj'!AH18-'Inj sep cost'!Q18-'Inj sep cost'!AH18</f>
        <v>#NAME?</v>
      </c>
    </row>
    <row r="21" spans="2:19" x14ac:dyDescent="0.45">
      <c r="B21">
        <v>15</v>
      </c>
      <c r="C21" s="17" t="e">
        <f ca="1">C20*(1+_xll.RiskNormal($D$2,$E$2))</f>
        <v>#NAME?</v>
      </c>
      <c r="D21" s="17" t="e">
        <f ca="1">D20*(1+_xll.RiskNormal($D$3,$E$3))</f>
        <v>#NAME?</v>
      </c>
      <c r="E21" s="19" t="e">
        <f ca="1">$C21*'Total CH4 prod CO2 Inj'!C19+$D21*'Total CH4 prod CO2 Inj'!T19-'Inj sep cost'!C19-'Inj sep cost'!T19</f>
        <v>#NAME?</v>
      </c>
      <c r="F21" s="19" t="e">
        <f ca="1">$C21*'Total CH4 prod CO2 Inj'!D19+$D21*'Total CH4 prod CO2 Inj'!U19-'Inj sep cost'!D19-'Inj sep cost'!U19</f>
        <v>#NAME?</v>
      </c>
      <c r="G21" s="19" t="e">
        <f ca="1">$C21*'Total CH4 prod CO2 Inj'!E19+$D21*'Total CH4 prod CO2 Inj'!V19-'Inj sep cost'!E19-'Inj sep cost'!V19</f>
        <v>#NAME?</v>
      </c>
      <c r="H21" s="19" t="e">
        <f ca="1">$C21*'Total CH4 prod CO2 Inj'!F19+$D21*'Total CH4 prod CO2 Inj'!W19-'Inj sep cost'!F19-'Inj sep cost'!W19</f>
        <v>#NAME?</v>
      </c>
      <c r="I21" s="19" t="e">
        <f ca="1">$C21*'Total CH4 prod CO2 Inj'!G19+$D21*'Total CH4 prod CO2 Inj'!X19-'Inj sep cost'!G19-'Inj sep cost'!X19</f>
        <v>#NAME?</v>
      </c>
      <c r="J21" s="19" t="e">
        <f ca="1">$C21*'Total CH4 prod CO2 Inj'!H19+$D21*'Total CH4 prod CO2 Inj'!Y19-'Inj sep cost'!H19-'Inj sep cost'!Y19</f>
        <v>#NAME?</v>
      </c>
      <c r="K21" s="19" t="e">
        <f ca="1">$C21*'Total CH4 prod CO2 Inj'!I19+$D21*'Total CH4 prod CO2 Inj'!Z19-'Inj sep cost'!I19-'Inj sep cost'!Z19</f>
        <v>#NAME?</v>
      </c>
      <c r="L21" s="19" t="e">
        <f ca="1">$C21*'Total CH4 prod CO2 Inj'!J19+$D21*'Total CH4 prod CO2 Inj'!AA19-'Inj sep cost'!J19-'Inj sep cost'!AA19</f>
        <v>#NAME?</v>
      </c>
      <c r="M21" s="19" t="e">
        <f ca="1">$C21*'Total CH4 prod CO2 Inj'!K19+$D21*'Total CH4 prod CO2 Inj'!AB19-'Inj sep cost'!K19-'Inj sep cost'!AB19</f>
        <v>#NAME?</v>
      </c>
      <c r="N21" s="19" t="e">
        <f ca="1">$C21*'Total CH4 prod CO2 Inj'!L19+$D21*'Total CH4 prod CO2 Inj'!AC19-'Inj sep cost'!L19-'Inj sep cost'!AC19</f>
        <v>#NAME?</v>
      </c>
      <c r="O21" s="19" t="e">
        <f ca="1">$C21*'Total CH4 prod CO2 Inj'!M19+$D21*'Total CH4 prod CO2 Inj'!AD19-'Inj sep cost'!M19-'Inj sep cost'!AD19</f>
        <v>#NAME?</v>
      </c>
      <c r="P21" s="19" t="e">
        <f ca="1">$C21*'Total CH4 prod CO2 Inj'!N19+$D21*'Total CH4 prod CO2 Inj'!AE19-'Inj sep cost'!N19-'Inj sep cost'!AE19</f>
        <v>#NAME?</v>
      </c>
      <c r="Q21" s="19" t="e">
        <f ca="1">$C21*'Total CH4 prod CO2 Inj'!O19+$D21*'Total CH4 prod CO2 Inj'!AF19-'Inj sep cost'!O19-'Inj sep cost'!AF19</f>
        <v>#NAME?</v>
      </c>
      <c r="R21" s="19" t="e">
        <f ca="1">$C21*'Total CH4 prod CO2 Inj'!P19+$D21*'Total CH4 prod CO2 Inj'!AG19-'Inj sep cost'!P19-'Inj sep cost'!AG19</f>
        <v>#NAME?</v>
      </c>
      <c r="S21" s="19" t="e">
        <f ca="1">$C21*'Total CH4 prod CO2 Inj'!Q19+$D21*'Total CH4 prod CO2 Inj'!AH19-'Inj sep cost'!Q19-'Inj sep cost'!AH19</f>
        <v>#NAME?</v>
      </c>
    </row>
    <row r="22" spans="2:19" x14ac:dyDescent="0.45">
      <c r="B22">
        <v>16</v>
      </c>
      <c r="C22" s="17" t="e">
        <f ca="1">C21*(1+_xll.RiskNormal($D$2,$E$2))</f>
        <v>#NAME?</v>
      </c>
      <c r="D22" s="17" t="e">
        <f ca="1">D21*(1+_xll.RiskNormal($D$3,$E$3))</f>
        <v>#NAME?</v>
      </c>
      <c r="E22" s="19" t="e">
        <f ca="1">$C22*'Total CH4 prod CO2 Inj'!C20+$D22*'Total CH4 prod CO2 Inj'!T20-'Inj sep cost'!C20-'Inj sep cost'!T20</f>
        <v>#NAME?</v>
      </c>
      <c r="F22" s="19" t="e">
        <f ca="1">$C22*'Total CH4 prod CO2 Inj'!D20+$D22*'Total CH4 prod CO2 Inj'!U20-'Inj sep cost'!D20-'Inj sep cost'!U20</f>
        <v>#NAME?</v>
      </c>
      <c r="G22" s="19" t="e">
        <f ca="1">$C22*'Total CH4 prod CO2 Inj'!E20+$D22*'Total CH4 prod CO2 Inj'!V20-'Inj sep cost'!E20-'Inj sep cost'!V20</f>
        <v>#NAME?</v>
      </c>
      <c r="H22" s="19" t="e">
        <f ca="1">$C22*'Total CH4 prod CO2 Inj'!F20+$D22*'Total CH4 prod CO2 Inj'!W20-'Inj sep cost'!F20-'Inj sep cost'!W20</f>
        <v>#NAME?</v>
      </c>
      <c r="I22" s="19" t="e">
        <f ca="1">$C22*'Total CH4 prod CO2 Inj'!G20+$D22*'Total CH4 prod CO2 Inj'!X20-'Inj sep cost'!G20-'Inj sep cost'!X20</f>
        <v>#NAME?</v>
      </c>
      <c r="J22" s="19" t="e">
        <f ca="1">$C22*'Total CH4 prod CO2 Inj'!H20+$D22*'Total CH4 prod CO2 Inj'!Y20-'Inj sep cost'!H20-'Inj sep cost'!Y20</f>
        <v>#NAME?</v>
      </c>
      <c r="K22" s="19" t="e">
        <f ca="1">$C22*'Total CH4 prod CO2 Inj'!I20+$D22*'Total CH4 prod CO2 Inj'!Z20-'Inj sep cost'!I20-'Inj sep cost'!Z20</f>
        <v>#NAME?</v>
      </c>
      <c r="L22" s="19" t="e">
        <f ca="1">$C22*'Total CH4 prod CO2 Inj'!J20+$D22*'Total CH4 prod CO2 Inj'!AA20-'Inj sep cost'!J20-'Inj sep cost'!AA20</f>
        <v>#NAME?</v>
      </c>
      <c r="M22" s="19" t="e">
        <f ca="1">$C22*'Total CH4 prod CO2 Inj'!K20+$D22*'Total CH4 prod CO2 Inj'!AB20-'Inj sep cost'!K20-'Inj sep cost'!AB20</f>
        <v>#NAME?</v>
      </c>
      <c r="N22" s="19" t="e">
        <f ca="1">$C22*'Total CH4 prod CO2 Inj'!L20+$D22*'Total CH4 prod CO2 Inj'!AC20-'Inj sep cost'!L20-'Inj sep cost'!AC20</f>
        <v>#NAME?</v>
      </c>
      <c r="O22" s="19" t="e">
        <f ca="1">$C22*'Total CH4 prod CO2 Inj'!M20+$D22*'Total CH4 prod CO2 Inj'!AD20-'Inj sep cost'!M20-'Inj sep cost'!AD20</f>
        <v>#NAME?</v>
      </c>
      <c r="P22" s="19" t="e">
        <f ca="1">$C22*'Total CH4 prod CO2 Inj'!N20+$D22*'Total CH4 prod CO2 Inj'!AE20-'Inj sep cost'!N20-'Inj sep cost'!AE20</f>
        <v>#NAME?</v>
      </c>
      <c r="Q22" s="19" t="e">
        <f ca="1">$C22*'Total CH4 prod CO2 Inj'!O20+$D22*'Total CH4 prod CO2 Inj'!AF20-'Inj sep cost'!O20-'Inj sep cost'!AF20</f>
        <v>#NAME?</v>
      </c>
      <c r="R22" s="19" t="e">
        <f ca="1">$C22*'Total CH4 prod CO2 Inj'!P20+$D22*'Total CH4 prod CO2 Inj'!AG20-'Inj sep cost'!P20-'Inj sep cost'!AG20</f>
        <v>#NAME?</v>
      </c>
      <c r="S22" s="19" t="e">
        <f ca="1">$C22*'Total CH4 prod CO2 Inj'!Q20+$D22*'Total CH4 prod CO2 Inj'!AH20-'Inj sep cost'!Q20-'Inj sep cost'!AH20</f>
        <v>#NAME?</v>
      </c>
    </row>
    <row r="23" spans="2:19" x14ac:dyDescent="0.45">
      <c r="B23">
        <v>17</v>
      </c>
      <c r="C23" s="17" t="e">
        <f ca="1">C22*(1+_xll.RiskNormal($D$2,$E$2))</f>
        <v>#NAME?</v>
      </c>
      <c r="D23" s="17" t="e">
        <f ca="1">D22*(1+_xll.RiskNormal($D$3,$E$3))</f>
        <v>#NAME?</v>
      </c>
      <c r="E23" s="19" t="e">
        <f ca="1">$C23*'Total CH4 prod CO2 Inj'!C21+$D23*'Total CH4 prod CO2 Inj'!T21-'Inj sep cost'!C21-'Inj sep cost'!T21</f>
        <v>#NAME?</v>
      </c>
      <c r="F23" s="19" t="e">
        <f ca="1">$C23*'Total CH4 prod CO2 Inj'!D21+$D23*'Total CH4 prod CO2 Inj'!U21-'Inj sep cost'!D21-'Inj sep cost'!U21</f>
        <v>#NAME?</v>
      </c>
      <c r="G23" s="19" t="e">
        <f ca="1">$C23*'Total CH4 prod CO2 Inj'!E21+$D23*'Total CH4 prod CO2 Inj'!V21-'Inj sep cost'!E21-'Inj sep cost'!V21</f>
        <v>#NAME?</v>
      </c>
      <c r="H23" s="19" t="e">
        <f ca="1">$C23*'Total CH4 prod CO2 Inj'!F21+$D23*'Total CH4 prod CO2 Inj'!W21-'Inj sep cost'!F21-'Inj sep cost'!W21</f>
        <v>#NAME?</v>
      </c>
      <c r="I23" s="19" t="e">
        <f ca="1">$C23*'Total CH4 prod CO2 Inj'!G21+$D23*'Total CH4 prod CO2 Inj'!X21-'Inj sep cost'!G21-'Inj sep cost'!X21</f>
        <v>#NAME?</v>
      </c>
      <c r="J23" s="19" t="e">
        <f ca="1">$C23*'Total CH4 prod CO2 Inj'!H21+$D23*'Total CH4 prod CO2 Inj'!Y21-'Inj sep cost'!H21-'Inj sep cost'!Y21</f>
        <v>#NAME?</v>
      </c>
      <c r="K23" s="19" t="e">
        <f ca="1">$C23*'Total CH4 prod CO2 Inj'!I21+$D23*'Total CH4 prod CO2 Inj'!Z21-'Inj sep cost'!I21-'Inj sep cost'!Z21</f>
        <v>#NAME?</v>
      </c>
      <c r="L23" s="19" t="e">
        <f ca="1">$C23*'Total CH4 prod CO2 Inj'!J21+$D23*'Total CH4 prod CO2 Inj'!AA21-'Inj sep cost'!J21-'Inj sep cost'!AA21</f>
        <v>#NAME?</v>
      </c>
      <c r="M23" s="19" t="e">
        <f ca="1">$C23*'Total CH4 prod CO2 Inj'!K21+$D23*'Total CH4 prod CO2 Inj'!AB21-'Inj sep cost'!K21-'Inj sep cost'!AB21</f>
        <v>#NAME?</v>
      </c>
      <c r="N23" s="19" t="e">
        <f ca="1">$C23*'Total CH4 prod CO2 Inj'!L21+$D23*'Total CH4 prod CO2 Inj'!AC21-'Inj sep cost'!L21-'Inj sep cost'!AC21</f>
        <v>#NAME?</v>
      </c>
      <c r="O23" s="19" t="e">
        <f ca="1">$C23*'Total CH4 prod CO2 Inj'!M21+$D23*'Total CH4 prod CO2 Inj'!AD21-'Inj sep cost'!M21-'Inj sep cost'!AD21</f>
        <v>#NAME?</v>
      </c>
      <c r="P23" s="19" t="e">
        <f ca="1">$C23*'Total CH4 prod CO2 Inj'!N21+$D23*'Total CH4 prod CO2 Inj'!AE21-'Inj sep cost'!N21-'Inj sep cost'!AE21</f>
        <v>#NAME?</v>
      </c>
      <c r="Q23" s="19" t="e">
        <f ca="1">$C23*'Total CH4 prod CO2 Inj'!O21+$D23*'Total CH4 prod CO2 Inj'!AF21-'Inj sep cost'!O21-'Inj sep cost'!AF21</f>
        <v>#NAME?</v>
      </c>
      <c r="R23" s="19" t="e">
        <f ca="1">$C23*'Total CH4 prod CO2 Inj'!P21+$D23*'Total CH4 prod CO2 Inj'!AG21-'Inj sep cost'!P21-'Inj sep cost'!AG21</f>
        <v>#NAME?</v>
      </c>
      <c r="S23" s="19" t="e">
        <f ca="1">$C23*'Total CH4 prod CO2 Inj'!Q21+$D23*'Total CH4 prod CO2 Inj'!AH21-'Inj sep cost'!Q21-'Inj sep cost'!AH21</f>
        <v>#NAME?</v>
      </c>
    </row>
    <row r="24" spans="2:19" x14ac:dyDescent="0.45">
      <c r="B24">
        <v>18</v>
      </c>
      <c r="C24" s="17" t="e">
        <f ca="1">C23*(1+_xll.RiskNormal($D$2,$E$2))</f>
        <v>#NAME?</v>
      </c>
      <c r="D24" s="17" t="e">
        <f ca="1">D23*(1+_xll.RiskNormal($D$3,$E$3))</f>
        <v>#NAME?</v>
      </c>
      <c r="E24" s="19" t="e">
        <f ca="1">$C24*'Total CH4 prod CO2 Inj'!C22+$D24*'Total CH4 prod CO2 Inj'!T22-'Inj sep cost'!C22-'Inj sep cost'!T22</f>
        <v>#NAME?</v>
      </c>
      <c r="F24" s="19" t="e">
        <f ca="1">$C24*'Total CH4 prod CO2 Inj'!D22+$D24*'Total CH4 prod CO2 Inj'!U22-'Inj sep cost'!D22-'Inj sep cost'!U22</f>
        <v>#NAME?</v>
      </c>
      <c r="G24" s="19" t="e">
        <f ca="1">$C24*'Total CH4 prod CO2 Inj'!E22+$D24*'Total CH4 prod CO2 Inj'!V22-'Inj sep cost'!E22-'Inj sep cost'!V22</f>
        <v>#NAME?</v>
      </c>
      <c r="H24" s="19" t="e">
        <f ca="1">$C24*'Total CH4 prod CO2 Inj'!F22+$D24*'Total CH4 prod CO2 Inj'!W22-'Inj sep cost'!F22-'Inj sep cost'!W22</f>
        <v>#NAME?</v>
      </c>
      <c r="I24" s="19" t="e">
        <f ca="1">$C24*'Total CH4 prod CO2 Inj'!G22+$D24*'Total CH4 prod CO2 Inj'!X22-'Inj sep cost'!G22-'Inj sep cost'!X22</f>
        <v>#NAME?</v>
      </c>
      <c r="J24" s="19" t="e">
        <f ca="1">$C24*'Total CH4 prod CO2 Inj'!H22+$D24*'Total CH4 prod CO2 Inj'!Y22-'Inj sep cost'!H22-'Inj sep cost'!Y22</f>
        <v>#NAME?</v>
      </c>
      <c r="K24" s="19" t="e">
        <f ca="1">$C24*'Total CH4 prod CO2 Inj'!I22+$D24*'Total CH4 prod CO2 Inj'!Z22-'Inj sep cost'!I22-'Inj sep cost'!Z22</f>
        <v>#NAME?</v>
      </c>
      <c r="L24" s="19" t="e">
        <f ca="1">$C24*'Total CH4 prod CO2 Inj'!J22+$D24*'Total CH4 prod CO2 Inj'!AA22-'Inj sep cost'!J22-'Inj sep cost'!AA22</f>
        <v>#NAME?</v>
      </c>
      <c r="M24" s="19" t="e">
        <f ca="1">$C24*'Total CH4 prod CO2 Inj'!K22+$D24*'Total CH4 prod CO2 Inj'!AB22-'Inj sep cost'!K22-'Inj sep cost'!AB22</f>
        <v>#NAME?</v>
      </c>
      <c r="N24" s="19" t="e">
        <f ca="1">$C24*'Total CH4 prod CO2 Inj'!L22+$D24*'Total CH4 prod CO2 Inj'!AC22-'Inj sep cost'!L22-'Inj sep cost'!AC22</f>
        <v>#NAME?</v>
      </c>
      <c r="O24" s="19" t="e">
        <f ca="1">$C24*'Total CH4 prod CO2 Inj'!M22+$D24*'Total CH4 prod CO2 Inj'!AD22-'Inj sep cost'!M22-'Inj sep cost'!AD22</f>
        <v>#NAME?</v>
      </c>
      <c r="P24" s="19" t="e">
        <f ca="1">$C24*'Total CH4 prod CO2 Inj'!N22+$D24*'Total CH4 prod CO2 Inj'!AE22-'Inj sep cost'!N22-'Inj sep cost'!AE22</f>
        <v>#NAME?</v>
      </c>
      <c r="Q24" s="19" t="e">
        <f ca="1">$C24*'Total CH4 prod CO2 Inj'!O22+$D24*'Total CH4 prod CO2 Inj'!AF22-'Inj sep cost'!O22-'Inj sep cost'!AF22</f>
        <v>#NAME?</v>
      </c>
      <c r="R24" s="19" t="e">
        <f ca="1">$C24*'Total CH4 prod CO2 Inj'!P22+$D24*'Total CH4 prod CO2 Inj'!AG22-'Inj sep cost'!P22-'Inj sep cost'!AG22</f>
        <v>#NAME?</v>
      </c>
      <c r="S24" s="19" t="e">
        <f ca="1">$C24*'Total CH4 prod CO2 Inj'!Q22+$D24*'Total CH4 prod CO2 Inj'!AH22-'Inj sep cost'!Q22-'Inj sep cost'!AH22</f>
        <v>#NAME?</v>
      </c>
    </row>
    <row r="25" spans="2:19" x14ac:dyDescent="0.45">
      <c r="B25">
        <v>19</v>
      </c>
      <c r="C25" s="17" t="e">
        <f ca="1">C24*(1+_xll.RiskNormal($D$2,$E$2))</f>
        <v>#NAME?</v>
      </c>
      <c r="D25" s="17" t="e">
        <f ca="1">D24*(1+_xll.RiskNormal($D$3,$E$3))</f>
        <v>#NAME?</v>
      </c>
      <c r="E25" s="19" t="e">
        <f ca="1">$C25*'Total CH4 prod CO2 Inj'!C23+$D25*'Total CH4 prod CO2 Inj'!T23-'Inj sep cost'!C23-'Inj sep cost'!T23</f>
        <v>#NAME?</v>
      </c>
      <c r="F25" s="19" t="e">
        <f ca="1">$C25*'Total CH4 prod CO2 Inj'!D23+$D25*'Total CH4 prod CO2 Inj'!U23-'Inj sep cost'!D23-'Inj sep cost'!U23</f>
        <v>#NAME?</v>
      </c>
      <c r="G25" s="19" t="e">
        <f ca="1">$C25*'Total CH4 prod CO2 Inj'!E23+$D25*'Total CH4 prod CO2 Inj'!V23-'Inj sep cost'!E23-'Inj sep cost'!V23</f>
        <v>#NAME?</v>
      </c>
      <c r="H25" s="19" t="e">
        <f ca="1">$C25*'Total CH4 prod CO2 Inj'!F23+$D25*'Total CH4 prod CO2 Inj'!W23-'Inj sep cost'!F23-'Inj sep cost'!W23</f>
        <v>#NAME?</v>
      </c>
      <c r="I25" s="19" t="e">
        <f ca="1">$C25*'Total CH4 prod CO2 Inj'!G23+$D25*'Total CH4 prod CO2 Inj'!X23-'Inj sep cost'!G23-'Inj sep cost'!X23</f>
        <v>#NAME?</v>
      </c>
      <c r="J25" s="19" t="e">
        <f ca="1">$C25*'Total CH4 prod CO2 Inj'!H23+$D25*'Total CH4 prod CO2 Inj'!Y23-'Inj sep cost'!H23-'Inj sep cost'!Y23</f>
        <v>#NAME?</v>
      </c>
      <c r="K25" s="19" t="e">
        <f ca="1">$C25*'Total CH4 prod CO2 Inj'!I23+$D25*'Total CH4 prod CO2 Inj'!Z23-'Inj sep cost'!I23-'Inj sep cost'!Z23</f>
        <v>#NAME?</v>
      </c>
      <c r="L25" s="19" t="e">
        <f ca="1">$C25*'Total CH4 prod CO2 Inj'!J23+$D25*'Total CH4 prod CO2 Inj'!AA23-'Inj sep cost'!J23-'Inj sep cost'!AA23</f>
        <v>#NAME?</v>
      </c>
      <c r="M25" s="19" t="e">
        <f ca="1">$C25*'Total CH4 prod CO2 Inj'!K23+$D25*'Total CH4 prod CO2 Inj'!AB23-'Inj sep cost'!K23-'Inj sep cost'!AB23</f>
        <v>#NAME?</v>
      </c>
      <c r="N25" s="19" t="e">
        <f ca="1">$C25*'Total CH4 prod CO2 Inj'!L23+$D25*'Total CH4 prod CO2 Inj'!AC23-'Inj sep cost'!L23-'Inj sep cost'!AC23</f>
        <v>#NAME?</v>
      </c>
      <c r="O25" s="19" t="e">
        <f ca="1">$C25*'Total CH4 prod CO2 Inj'!M23+$D25*'Total CH4 prod CO2 Inj'!AD23-'Inj sep cost'!M23-'Inj sep cost'!AD23</f>
        <v>#NAME?</v>
      </c>
      <c r="P25" s="19" t="e">
        <f ca="1">$C25*'Total CH4 prod CO2 Inj'!N23+$D25*'Total CH4 prod CO2 Inj'!AE23-'Inj sep cost'!N23-'Inj sep cost'!AE23</f>
        <v>#NAME?</v>
      </c>
      <c r="Q25" s="19" t="e">
        <f ca="1">$C25*'Total CH4 prod CO2 Inj'!O23+$D25*'Total CH4 prod CO2 Inj'!AF23-'Inj sep cost'!O23-'Inj sep cost'!AF23</f>
        <v>#NAME?</v>
      </c>
      <c r="R25" s="19" t="e">
        <f ca="1">$C25*'Total CH4 prod CO2 Inj'!P23+$D25*'Total CH4 prod CO2 Inj'!AG23-'Inj sep cost'!P23-'Inj sep cost'!AG23</f>
        <v>#NAME?</v>
      </c>
      <c r="S25" s="19" t="e">
        <f ca="1">$C25*'Total CH4 prod CO2 Inj'!Q23+$D25*'Total CH4 prod CO2 Inj'!AH23-'Inj sep cost'!Q23-'Inj sep cost'!AH23</f>
        <v>#NAME?</v>
      </c>
    </row>
    <row r="26" spans="2:19" x14ac:dyDescent="0.45">
      <c r="B26">
        <v>20</v>
      </c>
      <c r="C26" s="17" t="e">
        <f ca="1">C25*(1+_xll.RiskNormal($D$2,$E$2))</f>
        <v>#NAME?</v>
      </c>
      <c r="D26" s="17" t="e">
        <f ca="1">D25*(1+_xll.RiskNormal($D$3,$E$3))</f>
        <v>#NAME?</v>
      </c>
      <c r="E26" s="19" t="e">
        <f ca="1">$C26*'Total CH4 prod CO2 Inj'!C24+$D26*'Total CH4 prod CO2 Inj'!T24-'Inj sep cost'!C24-'Inj sep cost'!T24</f>
        <v>#NAME?</v>
      </c>
      <c r="F26" s="19" t="e">
        <f ca="1">$C26*'Total CH4 prod CO2 Inj'!D24+$D26*'Total CH4 prod CO2 Inj'!U24-'Inj sep cost'!D24-'Inj sep cost'!U24</f>
        <v>#NAME?</v>
      </c>
      <c r="G26" s="19" t="e">
        <f ca="1">$C26*'Total CH4 prod CO2 Inj'!E24+$D26*'Total CH4 prod CO2 Inj'!V24-'Inj sep cost'!E24-'Inj sep cost'!V24</f>
        <v>#NAME?</v>
      </c>
      <c r="H26" s="19" t="e">
        <f ca="1">$C26*'Total CH4 prod CO2 Inj'!F24+$D26*'Total CH4 prod CO2 Inj'!W24-'Inj sep cost'!F24-'Inj sep cost'!W24</f>
        <v>#NAME?</v>
      </c>
      <c r="I26" s="19" t="e">
        <f ca="1">$C26*'Total CH4 prod CO2 Inj'!G24+$D26*'Total CH4 prod CO2 Inj'!X24-'Inj sep cost'!G24-'Inj sep cost'!X24</f>
        <v>#NAME?</v>
      </c>
      <c r="J26" s="19" t="e">
        <f ca="1">$C26*'Total CH4 prod CO2 Inj'!H24+$D26*'Total CH4 prod CO2 Inj'!Y24-'Inj sep cost'!H24-'Inj sep cost'!Y24</f>
        <v>#NAME?</v>
      </c>
      <c r="K26" s="19" t="e">
        <f ca="1">$C26*'Total CH4 prod CO2 Inj'!I24+$D26*'Total CH4 prod CO2 Inj'!Z24-'Inj sep cost'!I24-'Inj sep cost'!Z24</f>
        <v>#NAME?</v>
      </c>
      <c r="L26" s="19" t="e">
        <f ca="1">$C26*'Total CH4 prod CO2 Inj'!J24+$D26*'Total CH4 prod CO2 Inj'!AA24-'Inj sep cost'!J24-'Inj sep cost'!AA24</f>
        <v>#NAME?</v>
      </c>
      <c r="M26" s="19" t="e">
        <f ca="1">$C26*'Total CH4 prod CO2 Inj'!K24+$D26*'Total CH4 prod CO2 Inj'!AB24-'Inj sep cost'!K24-'Inj sep cost'!AB24</f>
        <v>#NAME?</v>
      </c>
      <c r="N26" s="19" t="e">
        <f ca="1">$C26*'Total CH4 prod CO2 Inj'!L24+$D26*'Total CH4 prod CO2 Inj'!AC24-'Inj sep cost'!L24-'Inj sep cost'!AC24</f>
        <v>#NAME?</v>
      </c>
      <c r="O26" s="19" t="e">
        <f ca="1">$C26*'Total CH4 prod CO2 Inj'!M24+$D26*'Total CH4 prod CO2 Inj'!AD24-'Inj sep cost'!M24-'Inj sep cost'!AD24</f>
        <v>#NAME?</v>
      </c>
      <c r="P26" s="19" t="e">
        <f ca="1">$C26*'Total CH4 prod CO2 Inj'!N24+$D26*'Total CH4 prod CO2 Inj'!AE24-'Inj sep cost'!N24-'Inj sep cost'!AE24</f>
        <v>#NAME?</v>
      </c>
      <c r="Q26" s="19" t="e">
        <f ca="1">$C26*'Total CH4 prod CO2 Inj'!O24+$D26*'Total CH4 prod CO2 Inj'!AF24-'Inj sep cost'!O24-'Inj sep cost'!AF24</f>
        <v>#NAME?</v>
      </c>
      <c r="R26" s="19" t="e">
        <f ca="1">$C26*'Total CH4 prod CO2 Inj'!P24+$D26*'Total CH4 prod CO2 Inj'!AG24-'Inj sep cost'!P24-'Inj sep cost'!AG24</f>
        <v>#NAME?</v>
      </c>
      <c r="S26" s="19" t="e">
        <f ca="1">$C26*'Total CH4 prod CO2 Inj'!Q24+$D26*'Total CH4 prod CO2 Inj'!AH24-'Inj sep cost'!Q24-'Inj sep cost'!AH24</f>
        <v>#NAME?</v>
      </c>
    </row>
    <row r="27" spans="2:19" x14ac:dyDescent="0.45">
      <c r="B27">
        <v>21</v>
      </c>
      <c r="C27" s="17" t="e">
        <f ca="1">C26*(1+_xll.RiskNormal($D$2,$E$2))</f>
        <v>#NAME?</v>
      </c>
      <c r="D27" s="17" t="e">
        <f ca="1">D26*(1+_xll.RiskNormal($D$3,$E$3))</f>
        <v>#NAME?</v>
      </c>
      <c r="E27" s="19" t="e">
        <f ca="1">$C27*'Total CH4 prod CO2 Inj'!C25+$D27*'Total CH4 prod CO2 Inj'!T25-'Inj sep cost'!C25-'Inj sep cost'!T25</f>
        <v>#NAME?</v>
      </c>
      <c r="F27" s="19" t="e">
        <f ca="1">$C27*'Total CH4 prod CO2 Inj'!D25+$D27*'Total CH4 prod CO2 Inj'!U25-'Inj sep cost'!D25-'Inj sep cost'!U25</f>
        <v>#NAME?</v>
      </c>
      <c r="G27" s="19" t="e">
        <f ca="1">$C27*'Total CH4 prod CO2 Inj'!E25+$D27*'Total CH4 prod CO2 Inj'!V25-'Inj sep cost'!E25-'Inj sep cost'!V25</f>
        <v>#NAME?</v>
      </c>
      <c r="H27" s="19" t="e">
        <f ca="1">$C27*'Total CH4 prod CO2 Inj'!F25+$D27*'Total CH4 prod CO2 Inj'!W25-'Inj sep cost'!F25-'Inj sep cost'!W25</f>
        <v>#NAME?</v>
      </c>
      <c r="I27" s="19" t="e">
        <f ca="1">$C27*'Total CH4 prod CO2 Inj'!G25+$D27*'Total CH4 prod CO2 Inj'!X25-'Inj sep cost'!G25-'Inj sep cost'!X25</f>
        <v>#NAME?</v>
      </c>
      <c r="J27" s="19" t="e">
        <f ca="1">$C27*'Total CH4 prod CO2 Inj'!H25+$D27*'Total CH4 prod CO2 Inj'!Y25-'Inj sep cost'!H25-'Inj sep cost'!Y25</f>
        <v>#NAME?</v>
      </c>
      <c r="K27" s="19" t="e">
        <f ca="1">$C27*'Total CH4 prod CO2 Inj'!I25+$D27*'Total CH4 prod CO2 Inj'!Z25-'Inj sep cost'!I25-'Inj sep cost'!Z25</f>
        <v>#NAME?</v>
      </c>
      <c r="L27" s="19" t="e">
        <f ca="1">$C27*'Total CH4 prod CO2 Inj'!J25+$D27*'Total CH4 prod CO2 Inj'!AA25-'Inj sep cost'!J25-'Inj sep cost'!AA25</f>
        <v>#NAME?</v>
      </c>
      <c r="M27" s="19" t="e">
        <f ca="1">$C27*'Total CH4 prod CO2 Inj'!K25+$D27*'Total CH4 prod CO2 Inj'!AB25-'Inj sep cost'!K25-'Inj sep cost'!AB25</f>
        <v>#NAME?</v>
      </c>
      <c r="N27" s="19" t="e">
        <f ca="1">$C27*'Total CH4 prod CO2 Inj'!L25+$D27*'Total CH4 prod CO2 Inj'!AC25-'Inj sep cost'!L25-'Inj sep cost'!AC25</f>
        <v>#NAME?</v>
      </c>
      <c r="O27" s="19" t="e">
        <f ca="1">$C27*'Total CH4 prod CO2 Inj'!M25+$D27*'Total CH4 prod CO2 Inj'!AD25-'Inj sep cost'!M25-'Inj sep cost'!AD25</f>
        <v>#NAME?</v>
      </c>
      <c r="P27" s="19" t="e">
        <f ca="1">$C27*'Total CH4 prod CO2 Inj'!N25+$D27*'Total CH4 prod CO2 Inj'!AE25-'Inj sep cost'!N25-'Inj sep cost'!AE25</f>
        <v>#NAME?</v>
      </c>
      <c r="Q27" s="19" t="e">
        <f ca="1">$C27*'Total CH4 prod CO2 Inj'!O25+$D27*'Total CH4 prod CO2 Inj'!AF25-'Inj sep cost'!O25-'Inj sep cost'!AF25</f>
        <v>#NAME?</v>
      </c>
      <c r="R27" s="19" t="e">
        <f ca="1">$C27*'Total CH4 prod CO2 Inj'!P25+$D27*'Total CH4 prod CO2 Inj'!AG25-'Inj sep cost'!P25-'Inj sep cost'!AG25</f>
        <v>#NAME?</v>
      </c>
      <c r="S27" s="19" t="e">
        <f ca="1">$C27*'Total CH4 prod CO2 Inj'!Q25+$D27*'Total CH4 prod CO2 Inj'!AH25-'Inj sep cost'!Q25-'Inj sep cost'!AH25</f>
        <v>#NAME?</v>
      </c>
    </row>
    <row r="28" spans="2:19" x14ac:dyDescent="0.45">
      <c r="B28">
        <v>22</v>
      </c>
      <c r="C28" s="17" t="e">
        <f ca="1">C27*(1+_xll.RiskNormal($D$2,$E$2))</f>
        <v>#NAME?</v>
      </c>
      <c r="D28" s="17" t="e">
        <f ca="1">D27*(1+_xll.RiskNormal($D$3,$E$3))</f>
        <v>#NAME?</v>
      </c>
      <c r="E28" s="19" t="e">
        <f ca="1">$C28*'Total CH4 prod CO2 Inj'!C26+$D28*'Total CH4 prod CO2 Inj'!T26-'Inj sep cost'!C26-'Inj sep cost'!T26</f>
        <v>#NAME?</v>
      </c>
      <c r="F28" s="19" t="e">
        <f ca="1">$C28*'Total CH4 prod CO2 Inj'!D26+$D28*'Total CH4 prod CO2 Inj'!U26-'Inj sep cost'!D26-'Inj sep cost'!U26</f>
        <v>#NAME?</v>
      </c>
      <c r="G28" s="19" t="e">
        <f ca="1">$C28*'Total CH4 prod CO2 Inj'!E26+$D28*'Total CH4 prod CO2 Inj'!V26-'Inj sep cost'!E26-'Inj sep cost'!V26</f>
        <v>#NAME?</v>
      </c>
      <c r="H28" s="19" t="e">
        <f ca="1">$C28*'Total CH4 prod CO2 Inj'!F26+$D28*'Total CH4 prod CO2 Inj'!W26-'Inj sep cost'!F26-'Inj sep cost'!W26</f>
        <v>#NAME?</v>
      </c>
      <c r="I28" s="19" t="e">
        <f ca="1">$C28*'Total CH4 prod CO2 Inj'!G26+$D28*'Total CH4 prod CO2 Inj'!X26-'Inj sep cost'!G26-'Inj sep cost'!X26</f>
        <v>#NAME?</v>
      </c>
      <c r="J28" s="19" t="e">
        <f ca="1">$C28*'Total CH4 prod CO2 Inj'!H26+$D28*'Total CH4 prod CO2 Inj'!Y26-'Inj sep cost'!H26-'Inj sep cost'!Y26</f>
        <v>#NAME?</v>
      </c>
      <c r="K28" s="19" t="e">
        <f ca="1">$C28*'Total CH4 prod CO2 Inj'!I26+$D28*'Total CH4 prod CO2 Inj'!Z26-'Inj sep cost'!I26-'Inj sep cost'!Z26</f>
        <v>#NAME?</v>
      </c>
      <c r="L28" s="19" t="e">
        <f ca="1">$C28*'Total CH4 prod CO2 Inj'!J26+$D28*'Total CH4 prod CO2 Inj'!AA26-'Inj sep cost'!J26-'Inj sep cost'!AA26</f>
        <v>#NAME?</v>
      </c>
      <c r="M28" s="19" t="e">
        <f ca="1">$C28*'Total CH4 prod CO2 Inj'!K26+$D28*'Total CH4 prod CO2 Inj'!AB26-'Inj sep cost'!K26-'Inj sep cost'!AB26</f>
        <v>#NAME?</v>
      </c>
      <c r="N28" s="19" t="e">
        <f ca="1">$C28*'Total CH4 prod CO2 Inj'!L26+$D28*'Total CH4 prod CO2 Inj'!AC26-'Inj sep cost'!L26-'Inj sep cost'!AC26</f>
        <v>#NAME?</v>
      </c>
      <c r="O28" s="19" t="e">
        <f ca="1">$C28*'Total CH4 prod CO2 Inj'!M26+$D28*'Total CH4 prod CO2 Inj'!AD26-'Inj sep cost'!M26-'Inj sep cost'!AD26</f>
        <v>#NAME?</v>
      </c>
      <c r="P28" s="19" t="e">
        <f ca="1">$C28*'Total CH4 prod CO2 Inj'!N26+$D28*'Total CH4 prod CO2 Inj'!AE26-'Inj sep cost'!N26-'Inj sep cost'!AE26</f>
        <v>#NAME?</v>
      </c>
      <c r="Q28" s="19" t="e">
        <f ca="1">$C28*'Total CH4 prod CO2 Inj'!O26+$D28*'Total CH4 prod CO2 Inj'!AF26-'Inj sep cost'!O26-'Inj sep cost'!AF26</f>
        <v>#NAME?</v>
      </c>
      <c r="R28" s="19" t="e">
        <f ca="1">$C28*'Total CH4 prod CO2 Inj'!P26+$D28*'Total CH4 prod CO2 Inj'!AG26-'Inj sep cost'!P26-'Inj sep cost'!AG26</f>
        <v>#NAME?</v>
      </c>
      <c r="S28" s="19" t="e">
        <f ca="1">$C28*'Total CH4 prod CO2 Inj'!Q26+$D28*'Total CH4 prod CO2 Inj'!AH26-'Inj sep cost'!Q26-'Inj sep cost'!AH26</f>
        <v>#NAME?</v>
      </c>
    </row>
    <row r="29" spans="2:19" x14ac:dyDescent="0.45">
      <c r="B29">
        <v>23</v>
      </c>
      <c r="C29" s="17" t="e">
        <f ca="1">C28*(1+_xll.RiskNormal($D$2,$E$2))</f>
        <v>#NAME?</v>
      </c>
      <c r="D29" s="17" t="e">
        <f ca="1">D28*(1+_xll.RiskNormal($D$3,$E$3))</f>
        <v>#NAME?</v>
      </c>
      <c r="E29" s="19" t="e">
        <f ca="1">$C29*'Total CH4 prod CO2 Inj'!C27+$D29*'Total CH4 prod CO2 Inj'!T27-'Inj sep cost'!C27-'Inj sep cost'!T27</f>
        <v>#NAME?</v>
      </c>
      <c r="F29" s="19" t="e">
        <f ca="1">$C29*'Total CH4 prod CO2 Inj'!D27+$D29*'Total CH4 prod CO2 Inj'!U27-'Inj sep cost'!D27-'Inj sep cost'!U27</f>
        <v>#NAME?</v>
      </c>
      <c r="G29" s="19" t="e">
        <f ca="1">$C29*'Total CH4 prod CO2 Inj'!E27+$D29*'Total CH4 prod CO2 Inj'!V27-'Inj sep cost'!E27-'Inj sep cost'!V27</f>
        <v>#NAME?</v>
      </c>
      <c r="H29" s="19" t="e">
        <f ca="1">$C29*'Total CH4 prod CO2 Inj'!F27+$D29*'Total CH4 prod CO2 Inj'!W27-'Inj sep cost'!F27-'Inj sep cost'!W27</f>
        <v>#NAME?</v>
      </c>
      <c r="I29" s="19" t="e">
        <f ca="1">$C29*'Total CH4 prod CO2 Inj'!G27+$D29*'Total CH4 prod CO2 Inj'!X27-'Inj sep cost'!G27-'Inj sep cost'!X27</f>
        <v>#NAME?</v>
      </c>
      <c r="J29" s="19" t="e">
        <f ca="1">$C29*'Total CH4 prod CO2 Inj'!H27+$D29*'Total CH4 prod CO2 Inj'!Y27-'Inj sep cost'!H27-'Inj sep cost'!Y27</f>
        <v>#NAME?</v>
      </c>
      <c r="K29" s="19" t="e">
        <f ca="1">$C29*'Total CH4 prod CO2 Inj'!I27+$D29*'Total CH4 prod CO2 Inj'!Z27-'Inj sep cost'!I27-'Inj sep cost'!Z27</f>
        <v>#NAME?</v>
      </c>
      <c r="L29" s="19" t="e">
        <f ca="1">$C29*'Total CH4 prod CO2 Inj'!J27+$D29*'Total CH4 prod CO2 Inj'!AA27-'Inj sep cost'!J27-'Inj sep cost'!AA27</f>
        <v>#NAME?</v>
      </c>
      <c r="M29" s="19" t="e">
        <f ca="1">$C29*'Total CH4 prod CO2 Inj'!K27+$D29*'Total CH4 prod CO2 Inj'!AB27-'Inj sep cost'!K27-'Inj sep cost'!AB27</f>
        <v>#NAME?</v>
      </c>
      <c r="N29" s="19" t="e">
        <f ca="1">$C29*'Total CH4 prod CO2 Inj'!L27+$D29*'Total CH4 prod CO2 Inj'!AC27-'Inj sep cost'!L27-'Inj sep cost'!AC27</f>
        <v>#NAME?</v>
      </c>
      <c r="O29" s="19" t="e">
        <f ca="1">$C29*'Total CH4 prod CO2 Inj'!M27+$D29*'Total CH4 prod CO2 Inj'!AD27-'Inj sep cost'!M27-'Inj sep cost'!AD27</f>
        <v>#NAME?</v>
      </c>
      <c r="P29" s="19" t="e">
        <f ca="1">$C29*'Total CH4 prod CO2 Inj'!N27+$D29*'Total CH4 prod CO2 Inj'!AE27-'Inj sep cost'!N27-'Inj sep cost'!AE27</f>
        <v>#NAME?</v>
      </c>
      <c r="Q29" s="19" t="e">
        <f ca="1">$C29*'Total CH4 prod CO2 Inj'!O27+$D29*'Total CH4 prod CO2 Inj'!AF27-'Inj sep cost'!O27-'Inj sep cost'!AF27</f>
        <v>#NAME?</v>
      </c>
      <c r="R29" s="19" t="e">
        <f ca="1">$C29*'Total CH4 prod CO2 Inj'!P27+$D29*'Total CH4 prod CO2 Inj'!AG27-'Inj sep cost'!P27-'Inj sep cost'!AG27</f>
        <v>#NAME?</v>
      </c>
      <c r="S29" s="19" t="e">
        <f ca="1">$C29*'Total CH4 prod CO2 Inj'!Q27+$D29*'Total CH4 prod CO2 Inj'!AH27-'Inj sep cost'!Q27-'Inj sep cost'!AH27</f>
        <v>#NAME?</v>
      </c>
    </row>
    <row r="30" spans="2:19" x14ac:dyDescent="0.45">
      <c r="B30">
        <v>24</v>
      </c>
      <c r="C30" s="17" t="e">
        <f ca="1">C29*(1+_xll.RiskNormal($D$2,$E$2))</f>
        <v>#NAME?</v>
      </c>
      <c r="D30" s="17" t="e">
        <f ca="1">D29*(1+_xll.RiskNormal($D$3,$E$3))</f>
        <v>#NAME?</v>
      </c>
      <c r="E30" s="19" t="e">
        <f ca="1">$C30*'Total CH4 prod CO2 Inj'!C28+$D30*'Total CH4 prod CO2 Inj'!T28-'Inj sep cost'!C28-'Inj sep cost'!T28</f>
        <v>#NAME?</v>
      </c>
      <c r="F30" s="19" t="e">
        <f ca="1">$C30*'Total CH4 prod CO2 Inj'!D28+$D30*'Total CH4 prod CO2 Inj'!U28-'Inj sep cost'!D28-'Inj sep cost'!U28</f>
        <v>#NAME?</v>
      </c>
      <c r="G30" s="19" t="e">
        <f ca="1">$C30*'Total CH4 prod CO2 Inj'!E28+$D30*'Total CH4 prod CO2 Inj'!V28-'Inj sep cost'!E28-'Inj sep cost'!V28</f>
        <v>#NAME?</v>
      </c>
      <c r="H30" s="19" t="e">
        <f ca="1">$C30*'Total CH4 prod CO2 Inj'!F28+$D30*'Total CH4 prod CO2 Inj'!W28-'Inj sep cost'!F28-'Inj sep cost'!W28</f>
        <v>#NAME?</v>
      </c>
      <c r="I30" s="19" t="e">
        <f ca="1">$C30*'Total CH4 prod CO2 Inj'!G28+$D30*'Total CH4 prod CO2 Inj'!X28-'Inj sep cost'!G28-'Inj sep cost'!X28</f>
        <v>#NAME?</v>
      </c>
      <c r="J30" s="19" t="e">
        <f ca="1">$C30*'Total CH4 prod CO2 Inj'!H28+$D30*'Total CH4 prod CO2 Inj'!Y28-'Inj sep cost'!H28-'Inj sep cost'!Y28</f>
        <v>#NAME?</v>
      </c>
      <c r="K30" s="19" t="e">
        <f ca="1">$C30*'Total CH4 prod CO2 Inj'!I28+$D30*'Total CH4 prod CO2 Inj'!Z28-'Inj sep cost'!I28-'Inj sep cost'!Z28</f>
        <v>#NAME?</v>
      </c>
      <c r="L30" s="19" t="e">
        <f ca="1">$C30*'Total CH4 prod CO2 Inj'!J28+$D30*'Total CH4 prod CO2 Inj'!AA28-'Inj sep cost'!J28-'Inj sep cost'!AA28</f>
        <v>#NAME?</v>
      </c>
      <c r="M30" s="19" t="e">
        <f ca="1">$C30*'Total CH4 prod CO2 Inj'!K28+$D30*'Total CH4 prod CO2 Inj'!AB28-'Inj sep cost'!K28-'Inj sep cost'!AB28</f>
        <v>#NAME?</v>
      </c>
      <c r="N30" s="19" t="e">
        <f ca="1">$C30*'Total CH4 prod CO2 Inj'!L28+$D30*'Total CH4 prod CO2 Inj'!AC28-'Inj sep cost'!L28-'Inj sep cost'!AC28</f>
        <v>#NAME?</v>
      </c>
      <c r="O30" s="19" t="e">
        <f ca="1">$C30*'Total CH4 prod CO2 Inj'!M28+$D30*'Total CH4 prod CO2 Inj'!AD28-'Inj sep cost'!M28-'Inj sep cost'!AD28</f>
        <v>#NAME?</v>
      </c>
      <c r="P30" s="19" t="e">
        <f ca="1">$C30*'Total CH4 prod CO2 Inj'!N28+$D30*'Total CH4 prod CO2 Inj'!AE28-'Inj sep cost'!N28-'Inj sep cost'!AE28</f>
        <v>#NAME?</v>
      </c>
      <c r="Q30" s="19" t="e">
        <f ca="1">$C30*'Total CH4 prod CO2 Inj'!O28+$D30*'Total CH4 prod CO2 Inj'!AF28-'Inj sep cost'!O28-'Inj sep cost'!AF28</f>
        <v>#NAME?</v>
      </c>
      <c r="R30" s="19" t="e">
        <f ca="1">$C30*'Total CH4 prod CO2 Inj'!P28+$D30*'Total CH4 prod CO2 Inj'!AG28-'Inj sep cost'!P28-'Inj sep cost'!AG28</f>
        <v>#NAME?</v>
      </c>
      <c r="S30" s="19" t="e">
        <f ca="1">$C30*'Total CH4 prod CO2 Inj'!Q28+$D30*'Total CH4 prod CO2 Inj'!AH28-'Inj sep cost'!Q28-'Inj sep cost'!AH28</f>
        <v>#NAME?</v>
      </c>
    </row>
    <row r="31" spans="2:19" x14ac:dyDescent="0.45">
      <c r="B31">
        <v>25</v>
      </c>
      <c r="C31" s="17" t="e">
        <f ca="1">C30*(1+_xll.RiskNormal($D$2,$E$2))</f>
        <v>#NAME?</v>
      </c>
      <c r="D31" s="17" t="e">
        <f ca="1">D30*(1+_xll.RiskNormal($D$3,$E$3))</f>
        <v>#NAME?</v>
      </c>
      <c r="E31" s="19" t="e">
        <f ca="1">$C31*'Total CH4 prod CO2 Inj'!C29+$D31*'Total CH4 prod CO2 Inj'!T29-'Inj sep cost'!C29-'Inj sep cost'!T29</f>
        <v>#NAME?</v>
      </c>
      <c r="F31" s="19" t="e">
        <f ca="1">$C31*'Total CH4 prod CO2 Inj'!D29+$D31*'Total CH4 prod CO2 Inj'!U29-'Inj sep cost'!D29-'Inj sep cost'!U29</f>
        <v>#NAME?</v>
      </c>
      <c r="G31" s="19" t="e">
        <f ca="1">$C31*'Total CH4 prod CO2 Inj'!E29+$D31*'Total CH4 prod CO2 Inj'!V29-'Inj sep cost'!E29-'Inj sep cost'!V29</f>
        <v>#NAME?</v>
      </c>
      <c r="H31" s="19" t="e">
        <f ca="1">$C31*'Total CH4 prod CO2 Inj'!F29+$D31*'Total CH4 prod CO2 Inj'!W29-'Inj sep cost'!F29-'Inj sep cost'!W29</f>
        <v>#NAME?</v>
      </c>
      <c r="I31" s="19" t="e">
        <f ca="1">$C31*'Total CH4 prod CO2 Inj'!G29+$D31*'Total CH4 prod CO2 Inj'!X29-'Inj sep cost'!G29-'Inj sep cost'!X29</f>
        <v>#NAME?</v>
      </c>
      <c r="J31" s="19" t="e">
        <f ca="1">$C31*'Total CH4 prod CO2 Inj'!H29+$D31*'Total CH4 prod CO2 Inj'!Y29-'Inj sep cost'!H29-'Inj sep cost'!Y29</f>
        <v>#NAME?</v>
      </c>
      <c r="K31" s="19" t="e">
        <f ca="1">$C31*'Total CH4 prod CO2 Inj'!I29+$D31*'Total CH4 prod CO2 Inj'!Z29-'Inj sep cost'!I29-'Inj sep cost'!Z29</f>
        <v>#NAME?</v>
      </c>
      <c r="L31" s="19" t="e">
        <f ca="1">$C31*'Total CH4 prod CO2 Inj'!J29+$D31*'Total CH4 prod CO2 Inj'!AA29-'Inj sep cost'!J29-'Inj sep cost'!AA29</f>
        <v>#NAME?</v>
      </c>
      <c r="M31" s="19" t="e">
        <f ca="1">$C31*'Total CH4 prod CO2 Inj'!K29+$D31*'Total CH4 prod CO2 Inj'!AB29-'Inj sep cost'!K29-'Inj sep cost'!AB29</f>
        <v>#NAME?</v>
      </c>
      <c r="N31" s="19" t="e">
        <f ca="1">$C31*'Total CH4 prod CO2 Inj'!L29+$D31*'Total CH4 prod CO2 Inj'!AC29-'Inj sep cost'!L29-'Inj sep cost'!AC29</f>
        <v>#NAME?</v>
      </c>
      <c r="O31" s="19" t="e">
        <f ca="1">$C31*'Total CH4 prod CO2 Inj'!M29+$D31*'Total CH4 prod CO2 Inj'!AD29-'Inj sep cost'!M29-'Inj sep cost'!AD29</f>
        <v>#NAME?</v>
      </c>
      <c r="P31" s="19" t="e">
        <f ca="1">$C31*'Total CH4 prod CO2 Inj'!N29+$D31*'Total CH4 prod CO2 Inj'!AE29-'Inj sep cost'!N29-'Inj sep cost'!AE29</f>
        <v>#NAME?</v>
      </c>
      <c r="Q31" s="19" t="e">
        <f ca="1">$C31*'Total CH4 prod CO2 Inj'!O29+$D31*'Total CH4 prod CO2 Inj'!AF29-'Inj sep cost'!O29-'Inj sep cost'!AF29</f>
        <v>#NAME?</v>
      </c>
      <c r="R31" s="19" t="e">
        <f ca="1">$C31*'Total CH4 prod CO2 Inj'!P29+$D31*'Total CH4 prod CO2 Inj'!AG29-'Inj sep cost'!P29-'Inj sep cost'!AG29</f>
        <v>#NAME?</v>
      </c>
      <c r="S31" s="19" t="e">
        <f ca="1">$C31*'Total CH4 prod CO2 Inj'!Q29+$D31*'Total CH4 prod CO2 Inj'!AH29-'Inj sep cost'!Q29-'Inj sep cost'!AH29</f>
        <v>#NAME?</v>
      </c>
    </row>
    <row r="32" spans="2:19" x14ac:dyDescent="0.45">
      <c r="B32">
        <v>26</v>
      </c>
      <c r="C32" s="17" t="e">
        <f ca="1">C31*(1+_xll.RiskNormal($D$2,$E$2))</f>
        <v>#NAME?</v>
      </c>
      <c r="D32" s="17" t="e">
        <f ca="1">D31*(1+_xll.RiskNormal($D$3,$E$3))</f>
        <v>#NAME?</v>
      </c>
      <c r="E32" s="19" t="e">
        <f ca="1">$C32*'Total CH4 prod CO2 Inj'!C30+$D32*'Total CH4 prod CO2 Inj'!T30-'Inj sep cost'!C30-'Inj sep cost'!T30</f>
        <v>#NAME?</v>
      </c>
      <c r="F32" s="19" t="e">
        <f ca="1">$C32*'Total CH4 prod CO2 Inj'!D30+$D32*'Total CH4 prod CO2 Inj'!U30-'Inj sep cost'!D30-'Inj sep cost'!U30</f>
        <v>#NAME?</v>
      </c>
      <c r="G32" s="19" t="e">
        <f ca="1">$C32*'Total CH4 prod CO2 Inj'!E30+$D32*'Total CH4 prod CO2 Inj'!V30-'Inj sep cost'!E30-'Inj sep cost'!V30</f>
        <v>#NAME?</v>
      </c>
      <c r="H32" s="19" t="e">
        <f ca="1">$C32*'Total CH4 prod CO2 Inj'!F30+$D32*'Total CH4 prod CO2 Inj'!W30-'Inj sep cost'!F30-'Inj sep cost'!W30</f>
        <v>#NAME?</v>
      </c>
      <c r="I32" s="19" t="e">
        <f ca="1">$C32*'Total CH4 prod CO2 Inj'!G30+$D32*'Total CH4 prod CO2 Inj'!X30-'Inj sep cost'!G30-'Inj sep cost'!X30</f>
        <v>#NAME?</v>
      </c>
      <c r="J32" s="19" t="e">
        <f ca="1">$C32*'Total CH4 prod CO2 Inj'!H30+$D32*'Total CH4 prod CO2 Inj'!Y30-'Inj sep cost'!H30-'Inj sep cost'!Y30</f>
        <v>#NAME?</v>
      </c>
      <c r="K32" s="19" t="e">
        <f ca="1">$C32*'Total CH4 prod CO2 Inj'!I30+$D32*'Total CH4 prod CO2 Inj'!Z30-'Inj sep cost'!I30-'Inj sep cost'!Z30</f>
        <v>#NAME?</v>
      </c>
      <c r="L32" s="19" t="e">
        <f ca="1">$C32*'Total CH4 prod CO2 Inj'!J30+$D32*'Total CH4 prod CO2 Inj'!AA30-'Inj sep cost'!J30-'Inj sep cost'!AA30</f>
        <v>#NAME?</v>
      </c>
      <c r="M32" s="19" t="e">
        <f ca="1">$C32*'Total CH4 prod CO2 Inj'!K30+$D32*'Total CH4 prod CO2 Inj'!AB30-'Inj sep cost'!K30-'Inj sep cost'!AB30</f>
        <v>#NAME?</v>
      </c>
      <c r="N32" s="19" t="e">
        <f ca="1">$C32*'Total CH4 prod CO2 Inj'!L30+$D32*'Total CH4 prod CO2 Inj'!AC30-'Inj sep cost'!L30-'Inj sep cost'!AC30</f>
        <v>#NAME?</v>
      </c>
      <c r="O32" s="19" t="e">
        <f ca="1">$C32*'Total CH4 prod CO2 Inj'!M30+$D32*'Total CH4 prod CO2 Inj'!AD30-'Inj sep cost'!M30-'Inj sep cost'!AD30</f>
        <v>#NAME?</v>
      </c>
      <c r="P32" s="19" t="e">
        <f ca="1">$C32*'Total CH4 prod CO2 Inj'!N30+$D32*'Total CH4 prod CO2 Inj'!AE30-'Inj sep cost'!N30-'Inj sep cost'!AE30</f>
        <v>#NAME?</v>
      </c>
      <c r="Q32" s="19" t="e">
        <f ca="1">$C32*'Total CH4 prod CO2 Inj'!O30+$D32*'Total CH4 prod CO2 Inj'!AF30-'Inj sep cost'!O30-'Inj sep cost'!AF30</f>
        <v>#NAME?</v>
      </c>
      <c r="R32" s="19" t="e">
        <f ca="1">$C32*'Total CH4 prod CO2 Inj'!P30+$D32*'Total CH4 prod CO2 Inj'!AG30-'Inj sep cost'!P30-'Inj sep cost'!AG30</f>
        <v>#NAME?</v>
      </c>
      <c r="S32" s="19" t="e">
        <f ca="1">$C32*'Total CH4 prod CO2 Inj'!Q30+$D32*'Total CH4 prod CO2 Inj'!AH30-'Inj sep cost'!Q30-'Inj sep cost'!AH30</f>
        <v>#NAME?</v>
      </c>
    </row>
    <row r="33" spans="2:19" x14ac:dyDescent="0.45">
      <c r="B33">
        <v>27</v>
      </c>
      <c r="C33" s="17" t="e">
        <f ca="1">C32*(1+_xll.RiskNormal($D$2,$E$2))</f>
        <v>#NAME?</v>
      </c>
      <c r="D33" s="17" t="e">
        <f ca="1">D32*(1+_xll.RiskNormal($D$3,$E$3))</f>
        <v>#NAME?</v>
      </c>
      <c r="E33" s="19" t="e">
        <f ca="1">$C33*'Total CH4 prod CO2 Inj'!C31+$D33*'Total CH4 prod CO2 Inj'!T31-'Inj sep cost'!C31-'Inj sep cost'!T31</f>
        <v>#NAME?</v>
      </c>
      <c r="F33" s="19" t="e">
        <f ca="1">$C33*'Total CH4 prod CO2 Inj'!D31+$D33*'Total CH4 prod CO2 Inj'!U31-'Inj sep cost'!D31-'Inj sep cost'!U31</f>
        <v>#NAME?</v>
      </c>
      <c r="G33" s="19" t="e">
        <f ca="1">$C33*'Total CH4 prod CO2 Inj'!E31+$D33*'Total CH4 prod CO2 Inj'!V31-'Inj sep cost'!E31-'Inj sep cost'!V31</f>
        <v>#NAME?</v>
      </c>
      <c r="H33" s="19" t="e">
        <f ca="1">$C33*'Total CH4 prod CO2 Inj'!F31+$D33*'Total CH4 prod CO2 Inj'!W31-'Inj sep cost'!F31-'Inj sep cost'!W31</f>
        <v>#NAME?</v>
      </c>
      <c r="I33" s="19" t="e">
        <f ca="1">$C33*'Total CH4 prod CO2 Inj'!G31+$D33*'Total CH4 prod CO2 Inj'!X31-'Inj sep cost'!G31-'Inj sep cost'!X31</f>
        <v>#NAME?</v>
      </c>
      <c r="J33" s="19" t="e">
        <f ca="1">$C33*'Total CH4 prod CO2 Inj'!H31+$D33*'Total CH4 prod CO2 Inj'!Y31-'Inj sep cost'!H31-'Inj sep cost'!Y31</f>
        <v>#NAME?</v>
      </c>
      <c r="K33" s="19" t="e">
        <f ca="1">$C33*'Total CH4 prod CO2 Inj'!I31+$D33*'Total CH4 prod CO2 Inj'!Z31-'Inj sep cost'!I31-'Inj sep cost'!Z31</f>
        <v>#NAME?</v>
      </c>
      <c r="L33" s="19" t="e">
        <f ca="1">$C33*'Total CH4 prod CO2 Inj'!J31+$D33*'Total CH4 prod CO2 Inj'!AA31-'Inj sep cost'!J31-'Inj sep cost'!AA31</f>
        <v>#NAME?</v>
      </c>
      <c r="M33" s="19" t="e">
        <f ca="1">$C33*'Total CH4 prod CO2 Inj'!K31+$D33*'Total CH4 prod CO2 Inj'!AB31-'Inj sep cost'!K31-'Inj sep cost'!AB31</f>
        <v>#NAME?</v>
      </c>
      <c r="N33" s="19" t="e">
        <f ca="1">$C33*'Total CH4 prod CO2 Inj'!L31+$D33*'Total CH4 prod CO2 Inj'!AC31-'Inj sep cost'!L31-'Inj sep cost'!AC31</f>
        <v>#NAME?</v>
      </c>
      <c r="O33" s="19" t="e">
        <f ca="1">$C33*'Total CH4 prod CO2 Inj'!M31+$D33*'Total CH4 prod CO2 Inj'!AD31-'Inj sep cost'!M31-'Inj sep cost'!AD31</f>
        <v>#NAME?</v>
      </c>
      <c r="P33" s="19" t="e">
        <f ca="1">$C33*'Total CH4 prod CO2 Inj'!N31+$D33*'Total CH4 prod CO2 Inj'!AE31-'Inj sep cost'!N31-'Inj sep cost'!AE31</f>
        <v>#NAME?</v>
      </c>
      <c r="Q33" s="19" t="e">
        <f ca="1">$C33*'Total CH4 prod CO2 Inj'!O31+$D33*'Total CH4 prod CO2 Inj'!AF31-'Inj sep cost'!O31-'Inj sep cost'!AF31</f>
        <v>#NAME?</v>
      </c>
      <c r="R33" s="19" t="e">
        <f ca="1">$C33*'Total CH4 prod CO2 Inj'!P31+$D33*'Total CH4 prod CO2 Inj'!AG31-'Inj sep cost'!P31-'Inj sep cost'!AG31</f>
        <v>#NAME?</v>
      </c>
      <c r="S33" s="19" t="e">
        <f ca="1">$C33*'Total CH4 prod CO2 Inj'!Q31+$D33*'Total CH4 prod CO2 Inj'!AH31-'Inj sep cost'!Q31-'Inj sep cost'!AH31</f>
        <v>#NAME?</v>
      </c>
    </row>
    <row r="34" spans="2:19" x14ac:dyDescent="0.45">
      <c r="B34">
        <v>28</v>
      </c>
      <c r="C34" s="17" t="e">
        <f ca="1">C33*(1+_xll.RiskNormal($D$2,$E$2))</f>
        <v>#NAME?</v>
      </c>
      <c r="D34" s="17" t="e">
        <f ca="1">D33*(1+_xll.RiskNormal($D$3,$E$3))</f>
        <v>#NAME?</v>
      </c>
      <c r="E34" s="19" t="e">
        <f ca="1">$C34*'Total CH4 prod CO2 Inj'!C32+$D34*'Total CH4 prod CO2 Inj'!T32-'Inj sep cost'!C32-'Inj sep cost'!T32</f>
        <v>#NAME?</v>
      </c>
      <c r="F34" s="19" t="e">
        <f ca="1">$C34*'Total CH4 prod CO2 Inj'!D32+$D34*'Total CH4 prod CO2 Inj'!U32-'Inj sep cost'!D32-'Inj sep cost'!U32</f>
        <v>#NAME?</v>
      </c>
      <c r="G34" s="19" t="e">
        <f ca="1">$C34*'Total CH4 prod CO2 Inj'!E32+$D34*'Total CH4 prod CO2 Inj'!V32-'Inj sep cost'!E32-'Inj sep cost'!V32</f>
        <v>#NAME?</v>
      </c>
      <c r="H34" s="19" t="e">
        <f ca="1">$C34*'Total CH4 prod CO2 Inj'!F32+$D34*'Total CH4 prod CO2 Inj'!W32-'Inj sep cost'!F32-'Inj sep cost'!W32</f>
        <v>#NAME?</v>
      </c>
      <c r="I34" s="19" t="e">
        <f ca="1">$C34*'Total CH4 prod CO2 Inj'!G32+$D34*'Total CH4 prod CO2 Inj'!X32-'Inj sep cost'!G32-'Inj sep cost'!X32</f>
        <v>#NAME?</v>
      </c>
      <c r="J34" s="19" t="e">
        <f ca="1">$C34*'Total CH4 prod CO2 Inj'!H32+$D34*'Total CH4 prod CO2 Inj'!Y32-'Inj sep cost'!H32-'Inj sep cost'!Y32</f>
        <v>#NAME?</v>
      </c>
      <c r="K34" s="19" t="e">
        <f ca="1">$C34*'Total CH4 prod CO2 Inj'!I32+$D34*'Total CH4 prod CO2 Inj'!Z32-'Inj sep cost'!I32-'Inj sep cost'!Z32</f>
        <v>#NAME?</v>
      </c>
      <c r="L34" s="19" t="e">
        <f ca="1">$C34*'Total CH4 prod CO2 Inj'!J32+$D34*'Total CH4 prod CO2 Inj'!AA32-'Inj sep cost'!J32-'Inj sep cost'!AA32</f>
        <v>#NAME?</v>
      </c>
      <c r="M34" s="19" t="e">
        <f ca="1">$C34*'Total CH4 prod CO2 Inj'!K32+$D34*'Total CH4 prod CO2 Inj'!AB32-'Inj sep cost'!K32-'Inj sep cost'!AB32</f>
        <v>#NAME?</v>
      </c>
      <c r="N34" s="19" t="e">
        <f ca="1">$C34*'Total CH4 prod CO2 Inj'!L32+$D34*'Total CH4 prod CO2 Inj'!AC32-'Inj sep cost'!L32-'Inj sep cost'!AC32</f>
        <v>#NAME?</v>
      </c>
      <c r="O34" s="19" t="e">
        <f ca="1">$C34*'Total CH4 prod CO2 Inj'!M32+$D34*'Total CH4 prod CO2 Inj'!AD32-'Inj sep cost'!M32-'Inj sep cost'!AD32</f>
        <v>#NAME?</v>
      </c>
      <c r="P34" s="19" t="e">
        <f ca="1">$C34*'Total CH4 prod CO2 Inj'!N32+$D34*'Total CH4 prod CO2 Inj'!AE32-'Inj sep cost'!N32-'Inj sep cost'!AE32</f>
        <v>#NAME?</v>
      </c>
      <c r="Q34" s="19" t="e">
        <f ca="1">$C34*'Total CH4 prod CO2 Inj'!O32+$D34*'Total CH4 prod CO2 Inj'!AF32-'Inj sep cost'!O32-'Inj sep cost'!AF32</f>
        <v>#NAME?</v>
      </c>
      <c r="R34" s="19" t="e">
        <f ca="1">$C34*'Total CH4 prod CO2 Inj'!P32+$D34*'Total CH4 prod CO2 Inj'!AG32-'Inj sep cost'!P32-'Inj sep cost'!AG32</f>
        <v>#NAME?</v>
      </c>
      <c r="S34" s="19" t="e">
        <f ca="1">$C34*'Total CH4 prod CO2 Inj'!Q32+$D34*'Total CH4 prod CO2 Inj'!AH32-'Inj sep cost'!Q32-'Inj sep cost'!AH32</f>
        <v>#NAME?</v>
      </c>
    </row>
    <row r="35" spans="2:19" x14ac:dyDescent="0.45">
      <c r="B35">
        <v>29</v>
      </c>
      <c r="C35" s="17" t="e">
        <f ca="1">C34*(1+_xll.RiskNormal($D$2,$E$2))</f>
        <v>#NAME?</v>
      </c>
      <c r="D35" s="17" t="e">
        <f ca="1">D34*(1+_xll.RiskNormal($D$3,$E$3))</f>
        <v>#NAME?</v>
      </c>
      <c r="E35" s="19" t="e">
        <f ca="1">$C35*'Total CH4 prod CO2 Inj'!C33+$D35*'Total CH4 prod CO2 Inj'!T33-'Inj sep cost'!C33-'Inj sep cost'!T33</f>
        <v>#NAME?</v>
      </c>
      <c r="F35" s="19" t="e">
        <f ca="1">$C35*'Total CH4 prod CO2 Inj'!D33+$D35*'Total CH4 prod CO2 Inj'!U33-'Inj sep cost'!D33-'Inj sep cost'!U33</f>
        <v>#NAME?</v>
      </c>
      <c r="G35" s="19" t="e">
        <f ca="1">$C35*'Total CH4 prod CO2 Inj'!E33+$D35*'Total CH4 prod CO2 Inj'!V33-'Inj sep cost'!E33-'Inj sep cost'!V33</f>
        <v>#NAME?</v>
      </c>
      <c r="H35" s="19" t="e">
        <f ca="1">$C35*'Total CH4 prod CO2 Inj'!F33+$D35*'Total CH4 prod CO2 Inj'!W33-'Inj sep cost'!F33-'Inj sep cost'!W33</f>
        <v>#NAME?</v>
      </c>
      <c r="I35" s="19" t="e">
        <f ca="1">$C35*'Total CH4 prod CO2 Inj'!G33+$D35*'Total CH4 prod CO2 Inj'!X33-'Inj sep cost'!G33-'Inj sep cost'!X33</f>
        <v>#NAME?</v>
      </c>
      <c r="J35" s="19" t="e">
        <f ca="1">$C35*'Total CH4 prod CO2 Inj'!H33+$D35*'Total CH4 prod CO2 Inj'!Y33-'Inj sep cost'!H33-'Inj sep cost'!Y33</f>
        <v>#NAME?</v>
      </c>
      <c r="K35" s="19" t="e">
        <f ca="1">$C35*'Total CH4 prod CO2 Inj'!I33+$D35*'Total CH4 prod CO2 Inj'!Z33-'Inj sep cost'!I33-'Inj sep cost'!Z33</f>
        <v>#NAME?</v>
      </c>
      <c r="L35" s="19" t="e">
        <f ca="1">$C35*'Total CH4 prod CO2 Inj'!J33+$D35*'Total CH4 prod CO2 Inj'!AA33-'Inj sep cost'!J33-'Inj sep cost'!AA33</f>
        <v>#NAME?</v>
      </c>
      <c r="M35" s="19" t="e">
        <f ca="1">$C35*'Total CH4 prod CO2 Inj'!K33+$D35*'Total CH4 prod CO2 Inj'!AB33-'Inj sep cost'!K33-'Inj sep cost'!AB33</f>
        <v>#NAME?</v>
      </c>
      <c r="N35" s="19" t="e">
        <f ca="1">$C35*'Total CH4 prod CO2 Inj'!L33+$D35*'Total CH4 prod CO2 Inj'!AC33-'Inj sep cost'!L33-'Inj sep cost'!AC33</f>
        <v>#NAME?</v>
      </c>
      <c r="O35" s="19" t="e">
        <f ca="1">$C35*'Total CH4 prod CO2 Inj'!M33+$D35*'Total CH4 prod CO2 Inj'!AD33-'Inj sep cost'!M33-'Inj sep cost'!AD33</f>
        <v>#NAME?</v>
      </c>
      <c r="P35" s="19" t="e">
        <f ca="1">$C35*'Total CH4 prod CO2 Inj'!N33+$D35*'Total CH4 prod CO2 Inj'!AE33-'Inj sep cost'!N33-'Inj sep cost'!AE33</f>
        <v>#NAME?</v>
      </c>
      <c r="Q35" s="19" t="e">
        <f ca="1">$C35*'Total CH4 prod CO2 Inj'!O33+$D35*'Total CH4 prod CO2 Inj'!AF33-'Inj sep cost'!O33-'Inj sep cost'!AF33</f>
        <v>#NAME?</v>
      </c>
      <c r="R35" s="19" t="e">
        <f ca="1">$C35*'Total CH4 prod CO2 Inj'!P33+$D35*'Total CH4 prod CO2 Inj'!AG33-'Inj sep cost'!P33-'Inj sep cost'!AG33</f>
        <v>#NAME?</v>
      </c>
      <c r="S35" s="19" t="e">
        <f ca="1">$C35*'Total CH4 prod CO2 Inj'!Q33+$D35*'Total CH4 prod CO2 Inj'!AH33-'Inj sep cost'!Q33-'Inj sep cost'!AH33</f>
        <v>#NAME?</v>
      </c>
    </row>
    <row r="36" spans="2:19" x14ac:dyDescent="0.45">
      <c r="B36">
        <v>30</v>
      </c>
      <c r="C36" s="17" t="e">
        <f ca="1">C35*(1+_xll.RiskNormal($D$2,$E$2))</f>
        <v>#NAME?</v>
      </c>
      <c r="D36" s="17" t="e">
        <f ca="1">D35*(1+_xll.RiskNormal($D$3,$E$3))</f>
        <v>#NAME?</v>
      </c>
      <c r="E36" s="19" t="e">
        <f ca="1">$C36*'Total CH4 prod CO2 Inj'!C34+$D36*'Total CH4 prod CO2 Inj'!T34-'Inj sep cost'!C34-'Inj sep cost'!T34</f>
        <v>#NAME?</v>
      </c>
      <c r="F36" s="19" t="e">
        <f ca="1">$C36*'Total CH4 prod CO2 Inj'!D34+$D36*'Total CH4 prod CO2 Inj'!U34-'Inj sep cost'!D34-'Inj sep cost'!U34</f>
        <v>#NAME?</v>
      </c>
      <c r="G36" s="19" t="e">
        <f ca="1">$C36*'Total CH4 prod CO2 Inj'!E34+$D36*'Total CH4 prod CO2 Inj'!V34-'Inj sep cost'!E34-'Inj sep cost'!V34</f>
        <v>#NAME?</v>
      </c>
      <c r="H36" s="19" t="e">
        <f ca="1">$C36*'Total CH4 prod CO2 Inj'!F34+$D36*'Total CH4 prod CO2 Inj'!W34-'Inj sep cost'!F34-'Inj sep cost'!W34</f>
        <v>#NAME?</v>
      </c>
      <c r="I36" s="19" t="e">
        <f ca="1">$C36*'Total CH4 prod CO2 Inj'!G34+$D36*'Total CH4 prod CO2 Inj'!X34-'Inj sep cost'!G34-'Inj sep cost'!X34</f>
        <v>#NAME?</v>
      </c>
      <c r="J36" s="19" t="e">
        <f ca="1">$C36*'Total CH4 prod CO2 Inj'!H34+$D36*'Total CH4 prod CO2 Inj'!Y34-'Inj sep cost'!H34-'Inj sep cost'!Y34</f>
        <v>#NAME?</v>
      </c>
      <c r="K36" s="19" t="e">
        <f ca="1">$C36*'Total CH4 prod CO2 Inj'!I34+$D36*'Total CH4 prod CO2 Inj'!Z34-'Inj sep cost'!I34-'Inj sep cost'!Z34</f>
        <v>#NAME?</v>
      </c>
      <c r="L36" s="19" t="e">
        <f ca="1">$C36*'Total CH4 prod CO2 Inj'!J34+$D36*'Total CH4 prod CO2 Inj'!AA34-'Inj sep cost'!J34-'Inj sep cost'!AA34</f>
        <v>#NAME?</v>
      </c>
      <c r="M36" s="19" t="e">
        <f ca="1">$C36*'Total CH4 prod CO2 Inj'!K34+$D36*'Total CH4 prod CO2 Inj'!AB34-'Inj sep cost'!K34-'Inj sep cost'!AB34</f>
        <v>#NAME?</v>
      </c>
      <c r="N36" s="19" t="e">
        <f ca="1">$C36*'Total CH4 prod CO2 Inj'!L34+$D36*'Total CH4 prod CO2 Inj'!AC34-'Inj sep cost'!L34-'Inj sep cost'!AC34</f>
        <v>#NAME?</v>
      </c>
      <c r="O36" s="19" t="e">
        <f ca="1">$C36*'Total CH4 prod CO2 Inj'!M34+$D36*'Total CH4 prod CO2 Inj'!AD34-'Inj sep cost'!M34-'Inj sep cost'!AD34</f>
        <v>#NAME?</v>
      </c>
      <c r="P36" s="19" t="e">
        <f ca="1">$C36*'Total CH4 prod CO2 Inj'!N34+$D36*'Total CH4 prod CO2 Inj'!AE34-'Inj sep cost'!N34-'Inj sep cost'!AE34</f>
        <v>#NAME?</v>
      </c>
      <c r="Q36" s="19" t="e">
        <f ca="1">$C36*'Total CH4 prod CO2 Inj'!O34+$D36*'Total CH4 prod CO2 Inj'!AF34-'Inj sep cost'!O34-'Inj sep cost'!AF34</f>
        <v>#NAME?</v>
      </c>
      <c r="R36" s="19" t="e">
        <f ca="1">$C36*'Total CH4 prod CO2 Inj'!P34+$D36*'Total CH4 prod CO2 Inj'!AG34-'Inj sep cost'!P34-'Inj sep cost'!AG34</f>
        <v>#NAME?</v>
      </c>
      <c r="S36" s="19" t="e">
        <f ca="1">$C36*'Total CH4 prod CO2 Inj'!Q34+$D36*'Total CH4 prod CO2 Inj'!AH34-'Inj sep cost'!Q34-'Inj sep cost'!AH34</f>
        <v>#NAME?</v>
      </c>
    </row>
    <row r="37" spans="2:19" x14ac:dyDescent="0.45">
      <c r="B37">
        <v>31</v>
      </c>
      <c r="C37" s="17" t="e">
        <f ca="1">C36*(1+_xll.RiskNormal($D$2,$E$2))</f>
        <v>#NAME?</v>
      </c>
      <c r="D37" s="17" t="e">
        <f ca="1">D36*(1+_xll.RiskNormal($D$3,$E$3))</f>
        <v>#NAME?</v>
      </c>
      <c r="E37" s="19" t="e">
        <f ca="1">$C37*'Total CH4 prod CO2 Inj'!C35+$D37*'Total CH4 prod CO2 Inj'!T35-'Inj sep cost'!C35-'Inj sep cost'!T35</f>
        <v>#NAME?</v>
      </c>
      <c r="F37" s="19" t="e">
        <f ca="1">$C37*'Total CH4 prod CO2 Inj'!D35+$D37*'Total CH4 prod CO2 Inj'!U35-'Inj sep cost'!D35-'Inj sep cost'!U35</f>
        <v>#NAME?</v>
      </c>
      <c r="G37" s="19" t="e">
        <f ca="1">$C37*'Total CH4 prod CO2 Inj'!E35+$D37*'Total CH4 prod CO2 Inj'!V35-'Inj sep cost'!E35-'Inj sep cost'!V35</f>
        <v>#NAME?</v>
      </c>
      <c r="H37" s="19" t="e">
        <f ca="1">$C37*'Total CH4 prod CO2 Inj'!F35+$D37*'Total CH4 prod CO2 Inj'!W35-'Inj sep cost'!F35-'Inj sep cost'!W35</f>
        <v>#NAME?</v>
      </c>
      <c r="I37" s="19" t="e">
        <f ca="1">$C37*'Total CH4 prod CO2 Inj'!G35+$D37*'Total CH4 prod CO2 Inj'!X35-'Inj sep cost'!G35-'Inj sep cost'!X35</f>
        <v>#NAME?</v>
      </c>
      <c r="J37" s="19" t="e">
        <f ca="1">$C37*'Total CH4 prod CO2 Inj'!H35+$D37*'Total CH4 prod CO2 Inj'!Y35-'Inj sep cost'!H35-'Inj sep cost'!Y35</f>
        <v>#NAME?</v>
      </c>
      <c r="K37" s="19" t="e">
        <f ca="1">$C37*'Total CH4 prod CO2 Inj'!I35+$D37*'Total CH4 prod CO2 Inj'!Z35-'Inj sep cost'!I35-'Inj sep cost'!Z35</f>
        <v>#NAME?</v>
      </c>
      <c r="L37" s="19" t="e">
        <f ca="1">$C37*'Total CH4 prod CO2 Inj'!J35+$D37*'Total CH4 prod CO2 Inj'!AA35-'Inj sep cost'!J35-'Inj sep cost'!AA35</f>
        <v>#NAME?</v>
      </c>
      <c r="M37" s="19" t="e">
        <f ca="1">$C37*'Total CH4 prod CO2 Inj'!K35+$D37*'Total CH4 prod CO2 Inj'!AB35-'Inj sep cost'!K35-'Inj sep cost'!AB35</f>
        <v>#NAME?</v>
      </c>
      <c r="N37" s="19" t="e">
        <f ca="1">$C37*'Total CH4 prod CO2 Inj'!L35+$D37*'Total CH4 prod CO2 Inj'!AC35-'Inj sep cost'!L35-'Inj sep cost'!AC35</f>
        <v>#NAME?</v>
      </c>
      <c r="O37" s="19" t="e">
        <f ca="1">$C37*'Total CH4 prod CO2 Inj'!M35+$D37*'Total CH4 prod CO2 Inj'!AD35-'Inj sep cost'!M35-'Inj sep cost'!AD35</f>
        <v>#NAME?</v>
      </c>
      <c r="P37" s="19" t="e">
        <f ca="1">$C37*'Total CH4 prod CO2 Inj'!N35+$D37*'Total CH4 prod CO2 Inj'!AE35-'Inj sep cost'!N35-'Inj sep cost'!AE35</f>
        <v>#NAME?</v>
      </c>
      <c r="Q37" s="19" t="e">
        <f ca="1">$C37*'Total CH4 prod CO2 Inj'!O35+$D37*'Total CH4 prod CO2 Inj'!AF35-'Inj sep cost'!O35-'Inj sep cost'!AF35</f>
        <v>#NAME?</v>
      </c>
      <c r="R37" s="19" t="e">
        <f ca="1">$C37*'Total CH4 prod CO2 Inj'!P35+$D37*'Total CH4 prod CO2 Inj'!AG35-'Inj sep cost'!P35-'Inj sep cost'!AG35</f>
        <v>#NAME?</v>
      </c>
      <c r="S37" s="19" t="e">
        <f ca="1">$C37*'Total CH4 prod CO2 Inj'!Q35+$D37*'Total CH4 prod CO2 Inj'!AH35-'Inj sep cost'!Q35-'Inj sep cost'!AH35</f>
        <v>#NAME?</v>
      </c>
    </row>
    <row r="38" spans="2:19" x14ac:dyDescent="0.45">
      <c r="B38">
        <v>32</v>
      </c>
      <c r="C38" s="17" t="e">
        <f ca="1">C37*(1+_xll.RiskNormal($D$2,$E$2))</f>
        <v>#NAME?</v>
      </c>
      <c r="D38" s="17" t="e">
        <f ca="1">D37*(1+_xll.RiskNormal($D$3,$E$3))</f>
        <v>#NAME?</v>
      </c>
      <c r="E38" s="19" t="e">
        <f ca="1">$C38*'Total CH4 prod CO2 Inj'!C36+$D38*'Total CH4 prod CO2 Inj'!T36-'Inj sep cost'!C36-'Inj sep cost'!T36</f>
        <v>#NAME?</v>
      </c>
      <c r="F38" s="19" t="e">
        <f ca="1">$C38*'Total CH4 prod CO2 Inj'!D36+$D38*'Total CH4 prod CO2 Inj'!U36-'Inj sep cost'!D36-'Inj sep cost'!U36</f>
        <v>#NAME?</v>
      </c>
      <c r="G38" s="19" t="e">
        <f ca="1">$C38*'Total CH4 prod CO2 Inj'!E36+$D38*'Total CH4 prod CO2 Inj'!V36-'Inj sep cost'!E36-'Inj sep cost'!V36</f>
        <v>#NAME?</v>
      </c>
      <c r="H38" s="19" t="e">
        <f ca="1">$C38*'Total CH4 prod CO2 Inj'!F36+$D38*'Total CH4 prod CO2 Inj'!W36-'Inj sep cost'!F36-'Inj sep cost'!W36</f>
        <v>#NAME?</v>
      </c>
      <c r="I38" s="19" t="e">
        <f ca="1">$C38*'Total CH4 prod CO2 Inj'!G36+$D38*'Total CH4 prod CO2 Inj'!X36-'Inj sep cost'!G36-'Inj sep cost'!X36</f>
        <v>#NAME?</v>
      </c>
      <c r="J38" s="19" t="e">
        <f ca="1">$C38*'Total CH4 prod CO2 Inj'!H36+$D38*'Total CH4 prod CO2 Inj'!Y36-'Inj sep cost'!H36-'Inj sep cost'!Y36</f>
        <v>#NAME?</v>
      </c>
      <c r="K38" s="19" t="e">
        <f ca="1">$C38*'Total CH4 prod CO2 Inj'!I36+$D38*'Total CH4 prod CO2 Inj'!Z36-'Inj sep cost'!I36-'Inj sep cost'!Z36</f>
        <v>#NAME?</v>
      </c>
      <c r="L38" s="19" t="e">
        <f ca="1">$C38*'Total CH4 prod CO2 Inj'!J36+$D38*'Total CH4 prod CO2 Inj'!AA36-'Inj sep cost'!J36-'Inj sep cost'!AA36</f>
        <v>#NAME?</v>
      </c>
      <c r="M38" s="19" t="e">
        <f ca="1">$C38*'Total CH4 prod CO2 Inj'!K36+$D38*'Total CH4 prod CO2 Inj'!AB36-'Inj sep cost'!K36-'Inj sep cost'!AB36</f>
        <v>#NAME?</v>
      </c>
      <c r="N38" s="19" t="e">
        <f ca="1">$C38*'Total CH4 prod CO2 Inj'!L36+$D38*'Total CH4 prod CO2 Inj'!AC36-'Inj sep cost'!L36-'Inj sep cost'!AC36</f>
        <v>#NAME?</v>
      </c>
      <c r="O38" s="19" t="e">
        <f ca="1">$C38*'Total CH4 prod CO2 Inj'!M36+$D38*'Total CH4 prod CO2 Inj'!AD36-'Inj sep cost'!M36-'Inj sep cost'!AD36</f>
        <v>#NAME?</v>
      </c>
      <c r="P38" s="19" t="e">
        <f ca="1">$C38*'Total CH4 prod CO2 Inj'!N36+$D38*'Total CH4 prod CO2 Inj'!AE36-'Inj sep cost'!N36-'Inj sep cost'!AE36</f>
        <v>#NAME?</v>
      </c>
      <c r="Q38" s="19" t="e">
        <f ca="1">$C38*'Total CH4 prod CO2 Inj'!O36+$D38*'Total CH4 prod CO2 Inj'!AF36-'Inj sep cost'!O36-'Inj sep cost'!AF36</f>
        <v>#NAME?</v>
      </c>
      <c r="R38" s="19" t="e">
        <f ca="1">$C38*'Total CH4 prod CO2 Inj'!P36+$D38*'Total CH4 prod CO2 Inj'!AG36-'Inj sep cost'!P36-'Inj sep cost'!AG36</f>
        <v>#NAME?</v>
      </c>
      <c r="S38" s="19" t="e">
        <f ca="1">$C38*'Total CH4 prod CO2 Inj'!Q36+$D38*'Total CH4 prod CO2 Inj'!AH36-'Inj sep cost'!Q36-'Inj sep cost'!AH36</f>
        <v>#NAME?</v>
      </c>
    </row>
    <row r="39" spans="2:19" x14ac:dyDescent="0.45">
      <c r="B39">
        <v>33</v>
      </c>
      <c r="C39" s="17" t="e">
        <f ca="1">C38*(1+_xll.RiskNormal($D$2,$E$2))</f>
        <v>#NAME?</v>
      </c>
      <c r="D39" s="17" t="e">
        <f ca="1">D38*(1+_xll.RiskNormal($D$3,$E$3))</f>
        <v>#NAME?</v>
      </c>
      <c r="E39" s="19" t="e">
        <f ca="1">$C39*'Total CH4 prod CO2 Inj'!C37+$D39*'Total CH4 prod CO2 Inj'!T37-'Inj sep cost'!C37-'Inj sep cost'!T37</f>
        <v>#NAME?</v>
      </c>
      <c r="F39" s="19" t="e">
        <f ca="1">$C39*'Total CH4 prod CO2 Inj'!D37+$D39*'Total CH4 prod CO2 Inj'!U37-'Inj sep cost'!D37-'Inj sep cost'!U37</f>
        <v>#NAME?</v>
      </c>
      <c r="G39" s="19" t="e">
        <f ca="1">$C39*'Total CH4 prod CO2 Inj'!E37+$D39*'Total CH4 prod CO2 Inj'!V37-'Inj sep cost'!E37-'Inj sep cost'!V37</f>
        <v>#NAME?</v>
      </c>
      <c r="H39" s="19" t="e">
        <f ca="1">$C39*'Total CH4 prod CO2 Inj'!F37+$D39*'Total CH4 prod CO2 Inj'!W37-'Inj sep cost'!F37-'Inj sep cost'!W37</f>
        <v>#NAME?</v>
      </c>
      <c r="I39" s="19" t="e">
        <f ca="1">$C39*'Total CH4 prod CO2 Inj'!G37+$D39*'Total CH4 prod CO2 Inj'!X37-'Inj sep cost'!G37-'Inj sep cost'!X37</f>
        <v>#NAME?</v>
      </c>
      <c r="J39" s="19" t="e">
        <f ca="1">$C39*'Total CH4 prod CO2 Inj'!H37+$D39*'Total CH4 prod CO2 Inj'!Y37-'Inj sep cost'!H37-'Inj sep cost'!Y37</f>
        <v>#NAME?</v>
      </c>
      <c r="K39" s="19" t="e">
        <f ca="1">$C39*'Total CH4 prod CO2 Inj'!I37+$D39*'Total CH4 prod CO2 Inj'!Z37-'Inj sep cost'!I37-'Inj sep cost'!Z37</f>
        <v>#NAME?</v>
      </c>
      <c r="L39" s="19" t="e">
        <f ca="1">$C39*'Total CH4 prod CO2 Inj'!J37+$D39*'Total CH4 prod CO2 Inj'!AA37-'Inj sep cost'!J37-'Inj sep cost'!AA37</f>
        <v>#NAME?</v>
      </c>
      <c r="M39" s="19" t="e">
        <f ca="1">$C39*'Total CH4 prod CO2 Inj'!K37+$D39*'Total CH4 prod CO2 Inj'!AB37-'Inj sep cost'!K37-'Inj sep cost'!AB37</f>
        <v>#NAME?</v>
      </c>
      <c r="N39" s="19" t="e">
        <f ca="1">$C39*'Total CH4 prod CO2 Inj'!L37+$D39*'Total CH4 prod CO2 Inj'!AC37-'Inj sep cost'!L37-'Inj sep cost'!AC37</f>
        <v>#NAME?</v>
      </c>
      <c r="O39" s="19" t="e">
        <f ca="1">$C39*'Total CH4 prod CO2 Inj'!M37+$D39*'Total CH4 prod CO2 Inj'!AD37-'Inj sep cost'!M37-'Inj sep cost'!AD37</f>
        <v>#NAME?</v>
      </c>
      <c r="P39" s="19" t="e">
        <f ca="1">$C39*'Total CH4 prod CO2 Inj'!N37+$D39*'Total CH4 prod CO2 Inj'!AE37-'Inj sep cost'!N37-'Inj sep cost'!AE37</f>
        <v>#NAME?</v>
      </c>
      <c r="Q39" s="19" t="e">
        <f ca="1">$C39*'Total CH4 prod CO2 Inj'!O37+$D39*'Total CH4 prod CO2 Inj'!AF37-'Inj sep cost'!O37-'Inj sep cost'!AF37</f>
        <v>#NAME?</v>
      </c>
      <c r="R39" s="19" t="e">
        <f ca="1">$C39*'Total CH4 prod CO2 Inj'!P37+$D39*'Total CH4 prod CO2 Inj'!AG37-'Inj sep cost'!P37-'Inj sep cost'!AG37</f>
        <v>#NAME?</v>
      </c>
      <c r="S39" s="19" t="e">
        <f ca="1">$C39*'Total CH4 prod CO2 Inj'!Q37+$D39*'Total CH4 prod CO2 Inj'!AH37-'Inj sep cost'!Q37-'Inj sep cost'!AH37</f>
        <v>#NAME?</v>
      </c>
    </row>
    <row r="40" spans="2:19" x14ac:dyDescent="0.45">
      <c r="B40">
        <v>34</v>
      </c>
      <c r="C40" s="17" t="e">
        <f ca="1">C39*(1+_xll.RiskNormal($D$2,$E$2))</f>
        <v>#NAME?</v>
      </c>
      <c r="D40" s="17" t="e">
        <f ca="1">D39*(1+_xll.RiskNormal($D$3,$E$3))</f>
        <v>#NAME?</v>
      </c>
      <c r="E40" s="19" t="e">
        <f ca="1">$C40*'Total CH4 prod CO2 Inj'!C38+$D40*'Total CH4 prod CO2 Inj'!T38-'Inj sep cost'!C38-'Inj sep cost'!T38</f>
        <v>#NAME?</v>
      </c>
      <c r="F40" s="19" t="e">
        <f ca="1">$C40*'Total CH4 prod CO2 Inj'!D38+$D40*'Total CH4 prod CO2 Inj'!U38-'Inj sep cost'!D38-'Inj sep cost'!U38</f>
        <v>#NAME?</v>
      </c>
      <c r="G40" s="19" t="e">
        <f ca="1">$C40*'Total CH4 prod CO2 Inj'!E38+$D40*'Total CH4 prod CO2 Inj'!V38-'Inj sep cost'!E38-'Inj sep cost'!V38</f>
        <v>#NAME?</v>
      </c>
      <c r="H40" s="19" t="e">
        <f ca="1">$C40*'Total CH4 prod CO2 Inj'!F38+$D40*'Total CH4 prod CO2 Inj'!W38-'Inj sep cost'!F38-'Inj sep cost'!W38</f>
        <v>#NAME?</v>
      </c>
      <c r="I40" s="19" t="e">
        <f ca="1">$C40*'Total CH4 prod CO2 Inj'!G38+$D40*'Total CH4 prod CO2 Inj'!X38-'Inj sep cost'!G38-'Inj sep cost'!X38</f>
        <v>#NAME?</v>
      </c>
      <c r="J40" s="19" t="e">
        <f ca="1">$C40*'Total CH4 prod CO2 Inj'!H38+$D40*'Total CH4 prod CO2 Inj'!Y38-'Inj sep cost'!H38-'Inj sep cost'!Y38</f>
        <v>#NAME?</v>
      </c>
      <c r="K40" s="19" t="e">
        <f ca="1">$C40*'Total CH4 prod CO2 Inj'!I38+$D40*'Total CH4 prod CO2 Inj'!Z38-'Inj sep cost'!I38-'Inj sep cost'!Z38</f>
        <v>#NAME?</v>
      </c>
      <c r="L40" s="19" t="e">
        <f ca="1">$C40*'Total CH4 prod CO2 Inj'!J38+$D40*'Total CH4 prod CO2 Inj'!AA38-'Inj sep cost'!J38-'Inj sep cost'!AA38</f>
        <v>#NAME?</v>
      </c>
      <c r="M40" s="19" t="e">
        <f ca="1">$C40*'Total CH4 prod CO2 Inj'!K38+$D40*'Total CH4 prod CO2 Inj'!AB38-'Inj sep cost'!K38-'Inj sep cost'!AB38</f>
        <v>#NAME?</v>
      </c>
      <c r="N40" s="19" t="e">
        <f ca="1">$C40*'Total CH4 prod CO2 Inj'!L38+$D40*'Total CH4 prod CO2 Inj'!AC38-'Inj sep cost'!L38-'Inj sep cost'!AC38</f>
        <v>#NAME?</v>
      </c>
      <c r="O40" s="19" t="e">
        <f ca="1">$C40*'Total CH4 prod CO2 Inj'!M38+$D40*'Total CH4 prod CO2 Inj'!AD38-'Inj sep cost'!M38-'Inj sep cost'!AD38</f>
        <v>#NAME?</v>
      </c>
      <c r="P40" s="19" t="e">
        <f ca="1">$C40*'Total CH4 prod CO2 Inj'!N38+$D40*'Total CH4 prod CO2 Inj'!AE38-'Inj sep cost'!N38-'Inj sep cost'!AE38</f>
        <v>#NAME?</v>
      </c>
      <c r="Q40" s="19" t="e">
        <f ca="1">$C40*'Total CH4 prod CO2 Inj'!O38+$D40*'Total CH4 prod CO2 Inj'!AF38-'Inj sep cost'!O38-'Inj sep cost'!AF38</f>
        <v>#NAME?</v>
      </c>
      <c r="R40" s="19" t="e">
        <f ca="1">$C40*'Total CH4 prod CO2 Inj'!P38+$D40*'Total CH4 prod CO2 Inj'!AG38-'Inj sep cost'!P38-'Inj sep cost'!AG38</f>
        <v>#NAME?</v>
      </c>
      <c r="S40" s="19" t="e">
        <f ca="1">$C40*'Total CH4 prod CO2 Inj'!Q38+$D40*'Total CH4 prod CO2 Inj'!AH38-'Inj sep cost'!Q38-'Inj sep cost'!AH38</f>
        <v>#NAME?</v>
      </c>
    </row>
    <row r="41" spans="2:19" x14ac:dyDescent="0.45">
      <c r="B41">
        <v>35</v>
      </c>
      <c r="C41" s="17" t="e">
        <f ca="1">C40*(1+_xll.RiskNormal($D$2,$E$2))</f>
        <v>#NAME?</v>
      </c>
      <c r="D41" s="17" t="e">
        <f ca="1">D40*(1+_xll.RiskNormal($D$3,$E$3))</f>
        <v>#NAME?</v>
      </c>
      <c r="E41" s="19" t="e">
        <f ca="1">$C41*'Total CH4 prod CO2 Inj'!C39+$D41*'Total CH4 prod CO2 Inj'!T39-'Inj sep cost'!C39-'Inj sep cost'!T39</f>
        <v>#NAME?</v>
      </c>
      <c r="F41" s="19" t="e">
        <f ca="1">$C41*'Total CH4 prod CO2 Inj'!D39+$D41*'Total CH4 prod CO2 Inj'!U39-'Inj sep cost'!D39-'Inj sep cost'!U39</f>
        <v>#NAME?</v>
      </c>
      <c r="G41" s="19" t="e">
        <f ca="1">$C41*'Total CH4 prod CO2 Inj'!E39+$D41*'Total CH4 prod CO2 Inj'!V39-'Inj sep cost'!E39-'Inj sep cost'!V39</f>
        <v>#NAME?</v>
      </c>
      <c r="H41" s="19" t="e">
        <f ca="1">$C41*'Total CH4 prod CO2 Inj'!F39+$D41*'Total CH4 prod CO2 Inj'!W39-'Inj sep cost'!F39-'Inj sep cost'!W39</f>
        <v>#NAME?</v>
      </c>
      <c r="I41" s="19" t="e">
        <f ca="1">$C41*'Total CH4 prod CO2 Inj'!G39+$D41*'Total CH4 prod CO2 Inj'!X39-'Inj sep cost'!G39-'Inj sep cost'!X39</f>
        <v>#NAME?</v>
      </c>
      <c r="J41" s="19" t="e">
        <f ca="1">$C41*'Total CH4 prod CO2 Inj'!H39+$D41*'Total CH4 prod CO2 Inj'!Y39-'Inj sep cost'!H39-'Inj sep cost'!Y39</f>
        <v>#NAME?</v>
      </c>
      <c r="K41" s="19" t="e">
        <f ca="1">$C41*'Total CH4 prod CO2 Inj'!I39+$D41*'Total CH4 prod CO2 Inj'!Z39-'Inj sep cost'!I39-'Inj sep cost'!Z39</f>
        <v>#NAME?</v>
      </c>
      <c r="L41" s="19" t="e">
        <f ca="1">$C41*'Total CH4 prod CO2 Inj'!J39+$D41*'Total CH4 prod CO2 Inj'!AA39-'Inj sep cost'!J39-'Inj sep cost'!AA39</f>
        <v>#NAME?</v>
      </c>
      <c r="M41" s="19" t="e">
        <f ca="1">$C41*'Total CH4 prod CO2 Inj'!K39+$D41*'Total CH4 prod CO2 Inj'!AB39-'Inj sep cost'!K39-'Inj sep cost'!AB39</f>
        <v>#NAME?</v>
      </c>
      <c r="N41" s="19" t="e">
        <f ca="1">$C41*'Total CH4 prod CO2 Inj'!L39+$D41*'Total CH4 prod CO2 Inj'!AC39-'Inj sep cost'!L39-'Inj sep cost'!AC39</f>
        <v>#NAME?</v>
      </c>
      <c r="O41" s="19" t="e">
        <f ca="1">$C41*'Total CH4 prod CO2 Inj'!M39+$D41*'Total CH4 prod CO2 Inj'!AD39-'Inj sep cost'!M39-'Inj sep cost'!AD39</f>
        <v>#NAME?</v>
      </c>
      <c r="P41" s="19" t="e">
        <f ca="1">$C41*'Total CH4 prod CO2 Inj'!N39+$D41*'Total CH4 prod CO2 Inj'!AE39-'Inj sep cost'!N39-'Inj sep cost'!AE39</f>
        <v>#NAME?</v>
      </c>
      <c r="Q41" s="19" t="e">
        <f ca="1">$C41*'Total CH4 prod CO2 Inj'!O39+$D41*'Total CH4 prod CO2 Inj'!AF39-'Inj sep cost'!O39-'Inj sep cost'!AF39</f>
        <v>#NAME?</v>
      </c>
      <c r="R41" s="19" t="e">
        <f ca="1">$C41*'Total CH4 prod CO2 Inj'!P39+$D41*'Total CH4 prod CO2 Inj'!AG39-'Inj sep cost'!P39-'Inj sep cost'!AG39</f>
        <v>#NAME?</v>
      </c>
      <c r="S41" s="19" t="e">
        <f ca="1">$C41*'Total CH4 prod CO2 Inj'!Q39+$D41*'Total CH4 prod CO2 Inj'!AH39-'Inj sep cost'!Q39-'Inj sep cost'!AH39</f>
        <v>#NAME?</v>
      </c>
    </row>
    <row r="42" spans="2:19" x14ac:dyDescent="0.45">
      <c r="B42">
        <v>36</v>
      </c>
      <c r="C42" s="17" t="e">
        <f ca="1">C41*(1+_xll.RiskNormal($D$2,$E$2))</f>
        <v>#NAME?</v>
      </c>
      <c r="D42" s="17" t="e">
        <f ca="1">D41*(1+_xll.RiskNormal($D$3,$E$3))</f>
        <v>#NAME?</v>
      </c>
      <c r="E42" s="19" t="e">
        <f ca="1">$C42*'Total CH4 prod CO2 Inj'!C40+$D42*'Total CH4 prod CO2 Inj'!T40-'Inj sep cost'!C40-'Inj sep cost'!T40</f>
        <v>#NAME?</v>
      </c>
      <c r="F42" s="19" t="e">
        <f ca="1">$C42*'Total CH4 prod CO2 Inj'!D40+$D42*'Total CH4 prod CO2 Inj'!U40-'Inj sep cost'!D40-'Inj sep cost'!U40</f>
        <v>#NAME?</v>
      </c>
      <c r="G42" s="19" t="e">
        <f ca="1">$C42*'Total CH4 prod CO2 Inj'!E40+$D42*'Total CH4 prod CO2 Inj'!V40-'Inj sep cost'!E40-'Inj sep cost'!V40</f>
        <v>#NAME?</v>
      </c>
      <c r="H42" s="19" t="e">
        <f ca="1">$C42*'Total CH4 prod CO2 Inj'!F40+$D42*'Total CH4 prod CO2 Inj'!W40-'Inj sep cost'!F40-'Inj sep cost'!W40</f>
        <v>#NAME?</v>
      </c>
      <c r="I42" s="19" t="e">
        <f ca="1">$C42*'Total CH4 prod CO2 Inj'!G40+$D42*'Total CH4 prod CO2 Inj'!X40-'Inj sep cost'!G40-'Inj sep cost'!X40</f>
        <v>#NAME?</v>
      </c>
      <c r="J42" s="19" t="e">
        <f ca="1">$C42*'Total CH4 prod CO2 Inj'!H40+$D42*'Total CH4 prod CO2 Inj'!Y40-'Inj sep cost'!H40-'Inj sep cost'!Y40</f>
        <v>#NAME?</v>
      </c>
      <c r="K42" s="19" t="e">
        <f ca="1">$C42*'Total CH4 prod CO2 Inj'!I40+$D42*'Total CH4 prod CO2 Inj'!Z40-'Inj sep cost'!I40-'Inj sep cost'!Z40</f>
        <v>#NAME?</v>
      </c>
      <c r="L42" s="19" t="e">
        <f ca="1">$C42*'Total CH4 prod CO2 Inj'!J40+$D42*'Total CH4 prod CO2 Inj'!AA40-'Inj sep cost'!J40-'Inj sep cost'!AA40</f>
        <v>#NAME?</v>
      </c>
      <c r="M42" s="19" t="e">
        <f ca="1">$C42*'Total CH4 prod CO2 Inj'!K40+$D42*'Total CH4 prod CO2 Inj'!AB40-'Inj sep cost'!K40-'Inj sep cost'!AB40</f>
        <v>#NAME?</v>
      </c>
      <c r="N42" s="19" t="e">
        <f ca="1">$C42*'Total CH4 prod CO2 Inj'!L40+$D42*'Total CH4 prod CO2 Inj'!AC40-'Inj sep cost'!L40-'Inj sep cost'!AC40</f>
        <v>#NAME?</v>
      </c>
      <c r="O42" s="19" t="e">
        <f ca="1">$C42*'Total CH4 prod CO2 Inj'!M40+$D42*'Total CH4 prod CO2 Inj'!AD40-'Inj sep cost'!M40-'Inj sep cost'!AD40</f>
        <v>#NAME?</v>
      </c>
      <c r="P42" s="19" t="e">
        <f ca="1">$C42*'Total CH4 prod CO2 Inj'!N40+$D42*'Total CH4 prod CO2 Inj'!AE40-'Inj sep cost'!N40-'Inj sep cost'!AE40</f>
        <v>#NAME?</v>
      </c>
      <c r="Q42" s="19" t="e">
        <f ca="1">$C42*'Total CH4 prod CO2 Inj'!O40+$D42*'Total CH4 prod CO2 Inj'!AF40-'Inj sep cost'!O40-'Inj sep cost'!AF40</f>
        <v>#NAME?</v>
      </c>
      <c r="R42" s="19" t="e">
        <f ca="1">$C42*'Total CH4 prod CO2 Inj'!P40+$D42*'Total CH4 prod CO2 Inj'!AG40-'Inj sep cost'!P40-'Inj sep cost'!AG40</f>
        <v>#NAME?</v>
      </c>
      <c r="S42" s="19" t="e">
        <f ca="1">$C42*'Total CH4 prod CO2 Inj'!Q40+$D42*'Total CH4 prod CO2 Inj'!AH40-'Inj sep cost'!Q40-'Inj sep cost'!AH40</f>
        <v>#NAME?</v>
      </c>
    </row>
    <row r="43" spans="2:19" x14ac:dyDescent="0.45">
      <c r="B43">
        <v>37</v>
      </c>
      <c r="C43" s="17" t="e">
        <f ca="1">C42*(1+_xll.RiskNormal($D$2,$E$2))</f>
        <v>#NAME?</v>
      </c>
      <c r="D43" s="17" t="e">
        <f ca="1">D42*(1+_xll.RiskNormal($D$3,$E$3))</f>
        <v>#NAME?</v>
      </c>
      <c r="E43" s="19" t="e">
        <f ca="1">$C43*'Total CH4 prod CO2 Inj'!C41+$D43*'Total CH4 prod CO2 Inj'!T41-'Inj sep cost'!C41-'Inj sep cost'!T41</f>
        <v>#NAME?</v>
      </c>
      <c r="F43" s="19" t="e">
        <f ca="1">$C43*'Total CH4 prod CO2 Inj'!D41+$D43*'Total CH4 prod CO2 Inj'!U41-'Inj sep cost'!D41-'Inj sep cost'!U41</f>
        <v>#NAME?</v>
      </c>
      <c r="G43" s="19" t="e">
        <f ca="1">$C43*'Total CH4 prod CO2 Inj'!E41+$D43*'Total CH4 prod CO2 Inj'!V41-'Inj sep cost'!E41-'Inj sep cost'!V41</f>
        <v>#NAME?</v>
      </c>
      <c r="H43" s="19" t="e">
        <f ca="1">$C43*'Total CH4 prod CO2 Inj'!F41+$D43*'Total CH4 prod CO2 Inj'!W41-'Inj sep cost'!F41-'Inj sep cost'!W41</f>
        <v>#NAME?</v>
      </c>
      <c r="I43" s="19" t="e">
        <f ca="1">$C43*'Total CH4 prod CO2 Inj'!G41+$D43*'Total CH4 prod CO2 Inj'!X41-'Inj sep cost'!G41-'Inj sep cost'!X41</f>
        <v>#NAME?</v>
      </c>
      <c r="J43" s="19" t="e">
        <f ca="1">$C43*'Total CH4 prod CO2 Inj'!H41+$D43*'Total CH4 prod CO2 Inj'!Y41-'Inj sep cost'!H41-'Inj sep cost'!Y41</f>
        <v>#NAME?</v>
      </c>
      <c r="K43" s="19" t="e">
        <f ca="1">$C43*'Total CH4 prod CO2 Inj'!I41+$D43*'Total CH4 prod CO2 Inj'!Z41-'Inj sep cost'!I41-'Inj sep cost'!Z41</f>
        <v>#NAME?</v>
      </c>
      <c r="L43" s="19" t="e">
        <f ca="1">$C43*'Total CH4 prod CO2 Inj'!J41+$D43*'Total CH4 prod CO2 Inj'!AA41-'Inj sep cost'!J41-'Inj sep cost'!AA41</f>
        <v>#NAME?</v>
      </c>
      <c r="M43" s="19" t="e">
        <f ca="1">$C43*'Total CH4 prod CO2 Inj'!K41+$D43*'Total CH4 prod CO2 Inj'!AB41-'Inj sep cost'!K41-'Inj sep cost'!AB41</f>
        <v>#NAME?</v>
      </c>
      <c r="N43" s="19" t="e">
        <f ca="1">$C43*'Total CH4 prod CO2 Inj'!L41+$D43*'Total CH4 prod CO2 Inj'!AC41-'Inj sep cost'!L41-'Inj sep cost'!AC41</f>
        <v>#NAME?</v>
      </c>
      <c r="O43" s="19" t="e">
        <f ca="1">$C43*'Total CH4 prod CO2 Inj'!M41+$D43*'Total CH4 prod CO2 Inj'!AD41-'Inj sep cost'!M41-'Inj sep cost'!AD41</f>
        <v>#NAME?</v>
      </c>
      <c r="P43" s="19" t="e">
        <f ca="1">$C43*'Total CH4 prod CO2 Inj'!N41+$D43*'Total CH4 prod CO2 Inj'!AE41-'Inj sep cost'!N41-'Inj sep cost'!AE41</f>
        <v>#NAME?</v>
      </c>
      <c r="Q43" s="19" t="e">
        <f ca="1">$C43*'Total CH4 prod CO2 Inj'!O41+$D43*'Total CH4 prod CO2 Inj'!AF41-'Inj sep cost'!O41-'Inj sep cost'!AF41</f>
        <v>#NAME?</v>
      </c>
      <c r="R43" s="19" t="e">
        <f ca="1">$C43*'Total CH4 prod CO2 Inj'!P41+$D43*'Total CH4 prod CO2 Inj'!AG41-'Inj sep cost'!P41-'Inj sep cost'!AG41</f>
        <v>#NAME?</v>
      </c>
      <c r="S43" s="19" t="e">
        <f ca="1">$C43*'Total CH4 prod CO2 Inj'!Q41+$D43*'Total CH4 prod CO2 Inj'!AH41-'Inj sep cost'!Q41-'Inj sep cost'!AH41</f>
        <v>#NAME?</v>
      </c>
    </row>
    <row r="44" spans="2:19" x14ac:dyDescent="0.45">
      <c r="B44">
        <v>38</v>
      </c>
      <c r="C44" s="17" t="e">
        <f ca="1">C43*(1+_xll.RiskNormal($D$2,$E$2))</f>
        <v>#NAME?</v>
      </c>
      <c r="D44" s="17" t="e">
        <f ca="1">D43*(1+_xll.RiskNormal($D$3,$E$3))</f>
        <v>#NAME?</v>
      </c>
      <c r="E44" s="19" t="e">
        <f ca="1">$C44*'Total CH4 prod CO2 Inj'!C42+$D44*'Total CH4 prod CO2 Inj'!T42-'Inj sep cost'!C42-'Inj sep cost'!T42</f>
        <v>#NAME?</v>
      </c>
      <c r="F44" s="19" t="e">
        <f ca="1">$C44*'Total CH4 prod CO2 Inj'!D42+$D44*'Total CH4 prod CO2 Inj'!U42-'Inj sep cost'!D42-'Inj sep cost'!U42</f>
        <v>#NAME?</v>
      </c>
      <c r="G44" s="19" t="e">
        <f ca="1">$C44*'Total CH4 prod CO2 Inj'!E42+$D44*'Total CH4 prod CO2 Inj'!V42-'Inj sep cost'!E42-'Inj sep cost'!V42</f>
        <v>#NAME?</v>
      </c>
      <c r="H44" s="19" t="e">
        <f ca="1">$C44*'Total CH4 prod CO2 Inj'!F42+$D44*'Total CH4 prod CO2 Inj'!W42-'Inj sep cost'!F42-'Inj sep cost'!W42</f>
        <v>#NAME?</v>
      </c>
      <c r="I44" s="19" t="e">
        <f ca="1">$C44*'Total CH4 prod CO2 Inj'!G42+$D44*'Total CH4 prod CO2 Inj'!X42-'Inj sep cost'!G42-'Inj sep cost'!X42</f>
        <v>#NAME?</v>
      </c>
      <c r="J44" s="19" t="e">
        <f ca="1">$C44*'Total CH4 prod CO2 Inj'!H42+$D44*'Total CH4 prod CO2 Inj'!Y42-'Inj sep cost'!H42-'Inj sep cost'!Y42</f>
        <v>#NAME?</v>
      </c>
      <c r="K44" s="19" t="e">
        <f ca="1">$C44*'Total CH4 prod CO2 Inj'!I42+$D44*'Total CH4 prod CO2 Inj'!Z42-'Inj sep cost'!I42-'Inj sep cost'!Z42</f>
        <v>#NAME?</v>
      </c>
      <c r="L44" s="19" t="e">
        <f ca="1">$C44*'Total CH4 prod CO2 Inj'!J42+$D44*'Total CH4 prod CO2 Inj'!AA42-'Inj sep cost'!J42-'Inj sep cost'!AA42</f>
        <v>#NAME?</v>
      </c>
      <c r="M44" s="19" t="e">
        <f ca="1">$C44*'Total CH4 prod CO2 Inj'!K42+$D44*'Total CH4 prod CO2 Inj'!AB42-'Inj sep cost'!K42-'Inj sep cost'!AB42</f>
        <v>#NAME?</v>
      </c>
      <c r="N44" s="19" t="e">
        <f ca="1">$C44*'Total CH4 prod CO2 Inj'!L42+$D44*'Total CH4 prod CO2 Inj'!AC42-'Inj sep cost'!L42-'Inj sep cost'!AC42</f>
        <v>#NAME?</v>
      </c>
      <c r="O44" s="19" t="e">
        <f ca="1">$C44*'Total CH4 prod CO2 Inj'!M42+$D44*'Total CH4 prod CO2 Inj'!AD42-'Inj sep cost'!M42-'Inj sep cost'!AD42</f>
        <v>#NAME?</v>
      </c>
      <c r="P44" s="19" t="e">
        <f ca="1">$C44*'Total CH4 prod CO2 Inj'!N42+$D44*'Total CH4 prod CO2 Inj'!AE42-'Inj sep cost'!N42-'Inj sep cost'!AE42</f>
        <v>#NAME?</v>
      </c>
      <c r="Q44" s="19" t="e">
        <f ca="1">$C44*'Total CH4 prod CO2 Inj'!O42+$D44*'Total CH4 prod CO2 Inj'!AF42-'Inj sep cost'!O42-'Inj sep cost'!AF42</f>
        <v>#NAME?</v>
      </c>
      <c r="R44" s="19" t="e">
        <f ca="1">$C44*'Total CH4 prod CO2 Inj'!P42+$D44*'Total CH4 prod CO2 Inj'!AG42-'Inj sep cost'!P42-'Inj sep cost'!AG42</f>
        <v>#NAME?</v>
      </c>
      <c r="S44" s="19" t="e">
        <f ca="1">$C44*'Total CH4 prod CO2 Inj'!Q42+$D44*'Total CH4 prod CO2 Inj'!AH42-'Inj sep cost'!Q42-'Inj sep cost'!AH42</f>
        <v>#NAME?</v>
      </c>
    </row>
    <row r="45" spans="2:19" x14ac:dyDescent="0.45">
      <c r="B45">
        <v>39</v>
      </c>
      <c r="C45" s="17" t="e">
        <f ca="1">C44*(1+_xll.RiskNormal($D$2,$E$2))</f>
        <v>#NAME?</v>
      </c>
      <c r="D45" s="17" t="e">
        <f ca="1">D44*(1+_xll.RiskNormal($D$3,$E$3))</f>
        <v>#NAME?</v>
      </c>
      <c r="E45" s="19" t="e">
        <f ca="1">$C45*'Total CH4 prod CO2 Inj'!C43+$D45*'Total CH4 prod CO2 Inj'!T43-'Inj sep cost'!C43-'Inj sep cost'!T43</f>
        <v>#NAME?</v>
      </c>
      <c r="F45" s="19" t="e">
        <f ca="1">$C45*'Total CH4 prod CO2 Inj'!D43+$D45*'Total CH4 prod CO2 Inj'!U43-'Inj sep cost'!D43-'Inj sep cost'!U43</f>
        <v>#NAME?</v>
      </c>
      <c r="G45" s="19" t="e">
        <f ca="1">$C45*'Total CH4 prod CO2 Inj'!E43+$D45*'Total CH4 prod CO2 Inj'!V43-'Inj sep cost'!E43-'Inj sep cost'!V43</f>
        <v>#NAME?</v>
      </c>
      <c r="H45" s="19" t="e">
        <f ca="1">$C45*'Total CH4 prod CO2 Inj'!F43+$D45*'Total CH4 prod CO2 Inj'!W43-'Inj sep cost'!F43-'Inj sep cost'!W43</f>
        <v>#NAME?</v>
      </c>
      <c r="I45" s="19" t="e">
        <f ca="1">$C45*'Total CH4 prod CO2 Inj'!G43+$D45*'Total CH4 prod CO2 Inj'!X43-'Inj sep cost'!G43-'Inj sep cost'!X43</f>
        <v>#NAME?</v>
      </c>
      <c r="J45" s="19" t="e">
        <f ca="1">$C45*'Total CH4 prod CO2 Inj'!H43+$D45*'Total CH4 prod CO2 Inj'!Y43-'Inj sep cost'!H43-'Inj sep cost'!Y43</f>
        <v>#NAME?</v>
      </c>
      <c r="K45" s="19" t="e">
        <f ca="1">$C45*'Total CH4 prod CO2 Inj'!I43+$D45*'Total CH4 prod CO2 Inj'!Z43-'Inj sep cost'!I43-'Inj sep cost'!Z43</f>
        <v>#NAME?</v>
      </c>
      <c r="L45" s="19" t="e">
        <f ca="1">$C45*'Total CH4 prod CO2 Inj'!J43+$D45*'Total CH4 prod CO2 Inj'!AA43-'Inj sep cost'!J43-'Inj sep cost'!AA43</f>
        <v>#NAME?</v>
      </c>
      <c r="M45" s="19" t="e">
        <f ca="1">$C45*'Total CH4 prod CO2 Inj'!K43+$D45*'Total CH4 prod CO2 Inj'!AB43-'Inj sep cost'!K43-'Inj sep cost'!AB43</f>
        <v>#NAME?</v>
      </c>
      <c r="N45" s="19" t="e">
        <f ca="1">$C45*'Total CH4 prod CO2 Inj'!L43+$D45*'Total CH4 prod CO2 Inj'!AC43-'Inj sep cost'!L43-'Inj sep cost'!AC43</f>
        <v>#NAME?</v>
      </c>
      <c r="O45" s="19" t="e">
        <f ca="1">$C45*'Total CH4 prod CO2 Inj'!M43+$D45*'Total CH4 prod CO2 Inj'!AD43-'Inj sep cost'!M43-'Inj sep cost'!AD43</f>
        <v>#NAME?</v>
      </c>
      <c r="P45" s="19" t="e">
        <f ca="1">$C45*'Total CH4 prod CO2 Inj'!N43+$D45*'Total CH4 prod CO2 Inj'!AE43-'Inj sep cost'!N43-'Inj sep cost'!AE43</f>
        <v>#NAME?</v>
      </c>
      <c r="Q45" s="19" t="e">
        <f ca="1">$C45*'Total CH4 prod CO2 Inj'!O43+$D45*'Total CH4 prod CO2 Inj'!AF43-'Inj sep cost'!O43-'Inj sep cost'!AF43</f>
        <v>#NAME?</v>
      </c>
      <c r="R45" s="19" t="e">
        <f ca="1">$C45*'Total CH4 prod CO2 Inj'!P43+$D45*'Total CH4 prod CO2 Inj'!AG43-'Inj sep cost'!P43-'Inj sep cost'!AG43</f>
        <v>#NAME?</v>
      </c>
      <c r="S45" s="19" t="e">
        <f ca="1">$C45*'Total CH4 prod CO2 Inj'!Q43+$D45*'Total CH4 prod CO2 Inj'!AH43-'Inj sep cost'!Q43-'Inj sep cost'!AH43</f>
        <v>#NAME?</v>
      </c>
    </row>
    <row r="46" spans="2:19" x14ac:dyDescent="0.45">
      <c r="B46">
        <v>40</v>
      </c>
      <c r="C46" s="17" t="e">
        <f ca="1">C45*(1+_xll.RiskNormal($D$2,$E$2))</f>
        <v>#NAME?</v>
      </c>
      <c r="D46" s="17" t="e">
        <f ca="1">D45*(1+_xll.RiskNormal($D$3,$E$3))</f>
        <v>#NAME?</v>
      </c>
      <c r="E46" s="19" t="e">
        <f ca="1">$C46*'Total CH4 prod CO2 Inj'!C44+$D46*'Total CH4 prod CO2 Inj'!T44-'Inj sep cost'!C44-'Inj sep cost'!T44</f>
        <v>#NAME?</v>
      </c>
      <c r="F46" s="19" t="e">
        <f ca="1">$C46*'Total CH4 prod CO2 Inj'!D44+$D46*'Total CH4 prod CO2 Inj'!U44-'Inj sep cost'!D44-'Inj sep cost'!U44</f>
        <v>#NAME?</v>
      </c>
      <c r="G46" s="19" t="e">
        <f ca="1">$C46*'Total CH4 prod CO2 Inj'!E44+$D46*'Total CH4 prod CO2 Inj'!V44-'Inj sep cost'!E44-'Inj sep cost'!V44</f>
        <v>#NAME?</v>
      </c>
      <c r="H46" s="19" t="e">
        <f ca="1">$C46*'Total CH4 prod CO2 Inj'!F44+$D46*'Total CH4 prod CO2 Inj'!W44-'Inj sep cost'!F44-'Inj sep cost'!W44</f>
        <v>#NAME?</v>
      </c>
      <c r="I46" s="19" t="e">
        <f ca="1">$C46*'Total CH4 prod CO2 Inj'!G44+$D46*'Total CH4 prod CO2 Inj'!X44-'Inj sep cost'!G44-'Inj sep cost'!X44</f>
        <v>#NAME?</v>
      </c>
      <c r="J46" s="19" t="e">
        <f ca="1">$C46*'Total CH4 prod CO2 Inj'!H44+$D46*'Total CH4 prod CO2 Inj'!Y44-'Inj sep cost'!H44-'Inj sep cost'!Y44</f>
        <v>#NAME?</v>
      </c>
      <c r="K46" s="19" t="e">
        <f ca="1">$C46*'Total CH4 prod CO2 Inj'!I44+$D46*'Total CH4 prod CO2 Inj'!Z44-'Inj sep cost'!I44-'Inj sep cost'!Z44</f>
        <v>#NAME?</v>
      </c>
      <c r="L46" s="19" t="e">
        <f ca="1">$C46*'Total CH4 prod CO2 Inj'!J44+$D46*'Total CH4 prod CO2 Inj'!AA44-'Inj sep cost'!J44-'Inj sep cost'!AA44</f>
        <v>#NAME?</v>
      </c>
      <c r="M46" s="19" t="e">
        <f ca="1">$C46*'Total CH4 prod CO2 Inj'!K44+$D46*'Total CH4 prod CO2 Inj'!AB44-'Inj sep cost'!K44-'Inj sep cost'!AB44</f>
        <v>#NAME?</v>
      </c>
      <c r="N46" s="19" t="e">
        <f ca="1">$C46*'Total CH4 prod CO2 Inj'!L44+$D46*'Total CH4 prod CO2 Inj'!AC44-'Inj sep cost'!L44-'Inj sep cost'!AC44</f>
        <v>#NAME?</v>
      </c>
      <c r="O46" s="19" t="e">
        <f ca="1">$C46*'Total CH4 prod CO2 Inj'!M44+$D46*'Total CH4 prod CO2 Inj'!AD44-'Inj sep cost'!M44-'Inj sep cost'!AD44</f>
        <v>#NAME?</v>
      </c>
      <c r="P46" s="19" t="e">
        <f ca="1">$C46*'Total CH4 prod CO2 Inj'!N44+$D46*'Total CH4 prod CO2 Inj'!AE44-'Inj sep cost'!N44-'Inj sep cost'!AE44</f>
        <v>#NAME?</v>
      </c>
      <c r="Q46" s="19" t="e">
        <f ca="1">$C46*'Total CH4 prod CO2 Inj'!O44+$D46*'Total CH4 prod CO2 Inj'!AF44-'Inj sep cost'!O44-'Inj sep cost'!AF44</f>
        <v>#NAME?</v>
      </c>
      <c r="R46" s="19" t="e">
        <f ca="1">$C46*'Total CH4 prod CO2 Inj'!P44+$D46*'Total CH4 prod CO2 Inj'!AG44-'Inj sep cost'!P44-'Inj sep cost'!AG44</f>
        <v>#NAME?</v>
      </c>
      <c r="S46" s="19" t="e">
        <f ca="1">$C46*'Total CH4 prod CO2 Inj'!Q44+$D46*'Total CH4 prod CO2 Inj'!AH44-'Inj sep cost'!Q44-'Inj sep cost'!AH44</f>
        <v>#NAME?</v>
      </c>
    </row>
    <row r="47" spans="2:19" x14ac:dyDescent="0.45">
      <c r="B47">
        <v>41</v>
      </c>
      <c r="C47" s="17" t="e">
        <f ca="1">C46*(1+_xll.RiskNormal($D$2,$E$2))</f>
        <v>#NAME?</v>
      </c>
      <c r="D47" s="17" t="e">
        <f ca="1">D46*(1+_xll.RiskNormal($D$3,$E$3))</f>
        <v>#NAME?</v>
      </c>
      <c r="E47" s="19" t="e">
        <f ca="1">$C47*'Total CH4 prod CO2 Inj'!C45+$D47*'Total CH4 prod CO2 Inj'!T45-'Inj sep cost'!C45-'Inj sep cost'!T45</f>
        <v>#NAME?</v>
      </c>
      <c r="F47" s="19" t="e">
        <f ca="1">$C47*'Total CH4 prod CO2 Inj'!D45+$D47*'Total CH4 prod CO2 Inj'!U45-'Inj sep cost'!D45-'Inj sep cost'!U45</f>
        <v>#NAME?</v>
      </c>
      <c r="G47" s="19" t="e">
        <f ca="1">$C47*'Total CH4 prod CO2 Inj'!E45+$D47*'Total CH4 prod CO2 Inj'!V45-'Inj sep cost'!E45-'Inj sep cost'!V45</f>
        <v>#NAME?</v>
      </c>
      <c r="H47" s="19" t="e">
        <f ca="1">$C47*'Total CH4 prod CO2 Inj'!F45+$D47*'Total CH4 prod CO2 Inj'!W45-'Inj sep cost'!F45-'Inj sep cost'!W45</f>
        <v>#NAME?</v>
      </c>
      <c r="I47" s="19" t="e">
        <f ca="1">$C47*'Total CH4 prod CO2 Inj'!G45+$D47*'Total CH4 prod CO2 Inj'!X45-'Inj sep cost'!G45-'Inj sep cost'!X45</f>
        <v>#NAME?</v>
      </c>
      <c r="J47" s="19" t="e">
        <f ca="1">$C47*'Total CH4 prod CO2 Inj'!H45+$D47*'Total CH4 prod CO2 Inj'!Y45-'Inj sep cost'!H45-'Inj sep cost'!Y45</f>
        <v>#NAME?</v>
      </c>
      <c r="K47" s="19" t="e">
        <f ca="1">$C47*'Total CH4 prod CO2 Inj'!I45+$D47*'Total CH4 prod CO2 Inj'!Z45-'Inj sep cost'!I45-'Inj sep cost'!Z45</f>
        <v>#NAME?</v>
      </c>
      <c r="L47" s="19" t="e">
        <f ca="1">$C47*'Total CH4 prod CO2 Inj'!J45+$D47*'Total CH4 prod CO2 Inj'!AA45-'Inj sep cost'!J45-'Inj sep cost'!AA45</f>
        <v>#NAME?</v>
      </c>
      <c r="M47" s="19" t="e">
        <f ca="1">$C47*'Total CH4 prod CO2 Inj'!K45+$D47*'Total CH4 prod CO2 Inj'!AB45-'Inj sep cost'!K45-'Inj sep cost'!AB45</f>
        <v>#NAME?</v>
      </c>
      <c r="N47" s="19" t="e">
        <f ca="1">$C47*'Total CH4 prod CO2 Inj'!L45+$D47*'Total CH4 prod CO2 Inj'!AC45-'Inj sep cost'!L45-'Inj sep cost'!AC45</f>
        <v>#NAME?</v>
      </c>
      <c r="O47" s="19" t="e">
        <f ca="1">$C47*'Total CH4 prod CO2 Inj'!M45+$D47*'Total CH4 prod CO2 Inj'!AD45-'Inj sep cost'!M45-'Inj sep cost'!AD45</f>
        <v>#NAME?</v>
      </c>
      <c r="P47" s="19" t="e">
        <f ca="1">$C47*'Total CH4 prod CO2 Inj'!N45+$D47*'Total CH4 prod CO2 Inj'!AE45-'Inj sep cost'!N45-'Inj sep cost'!AE45</f>
        <v>#NAME?</v>
      </c>
      <c r="Q47" s="19" t="e">
        <f ca="1">$C47*'Total CH4 prod CO2 Inj'!O45+$D47*'Total CH4 prod CO2 Inj'!AF45-'Inj sep cost'!O45-'Inj sep cost'!AF45</f>
        <v>#NAME?</v>
      </c>
      <c r="R47" s="19" t="e">
        <f ca="1">$C47*'Total CH4 prod CO2 Inj'!P45+$D47*'Total CH4 prod CO2 Inj'!AG45-'Inj sep cost'!P45-'Inj sep cost'!AG45</f>
        <v>#NAME?</v>
      </c>
      <c r="S47" s="19" t="e">
        <f ca="1">$C47*'Total CH4 prod CO2 Inj'!Q45+$D47*'Total CH4 prod CO2 Inj'!AH45-'Inj sep cost'!Q45-'Inj sep cost'!AH45</f>
        <v>#NAME?</v>
      </c>
    </row>
    <row r="48" spans="2:19" x14ac:dyDescent="0.45">
      <c r="B48">
        <v>42</v>
      </c>
      <c r="C48" s="17" t="e">
        <f ca="1">C47*(1+_xll.RiskNormal($D$2,$E$2))</f>
        <v>#NAME?</v>
      </c>
      <c r="D48" s="17" t="e">
        <f ca="1">D47*(1+_xll.RiskNormal($D$3,$E$3))</f>
        <v>#NAME?</v>
      </c>
      <c r="E48" s="19" t="e">
        <f ca="1">$C48*'Total CH4 prod CO2 Inj'!C46+$D48*'Total CH4 prod CO2 Inj'!T46-'Inj sep cost'!C46-'Inj sep cost'!T46</f>
        <v>#NAME?</v>
      </c>
      <c r="F48" s="19" t="e">
        <f ca="1">$C48*'Total CH4 prod CO2 Inj'!D46+$D48*'Total CH4 prod CO2 Inj'!U46-'Inj sep cost'!D46-'Inj sep cost'!U46</f>
        <v>#NAME?</v>
      </c>
      <c r="G48" s="19" t="e">
        <f ca="1">$C48*'Total CH4 prod CO2 Inj'!E46+$D48*'Total CH4 prod CO2 Inj'!V46-'Inj sep cost'!E46-'Inj sep cost'!V46</f>
        <v>#NAME?</v>
      </c>
      <c r="H48" s="19" t="e">
        <f ca="1">$C48*'Total CH4 prod CO2 Inj'!F46+$D48*'Total CH4 prod CO2 Inj'!W46-'Inj sep cost'!F46-'Inj sep cost'!W46</f>
        <v>#NAME?</v>
      </c>
      <c r="I48" s="19" t="e">
        <f ca="1">$C48*'Total CH4 prod CO2 Inj'!G46+$D48*'Total CH4 prod CO2 Inj'!X46-'Inj sep cost'!G46-'Inj sep cost'!X46</f>
        <v>#NAME?</v>
      </c>
      <c r="J48" s="19" t="e">
        <f ca="1">$C48*'Total CH4 prod CO2 Inj'!H46+$D48*'Total CH4 prod CO2 Inj'!Y46-'Inj sep cost'!H46-'Inj sep cost'!Y46</f>
        <v>#NAME?</v>
      </c>
      <c r="K48" s="19" t="e">
        <f ca="1">$C48*'Total CH4 prod CO2 Inj'!I46+$D48*'Total CH4 prod CO2 Inj'!Z46-'Inj sep cost'!I46-'Inj sep cost'!Z46</f>
        <v>#NAME?</v>
      </c>
      <c r="L48" s="19" t="e">
        <f ca="1">$C48*'Total CH4 prod CO2 Inj'!J46+$D48*'Total CH4 prod CO2 Inj'!AA46-'Inj sep cost'!J46-'Inj sep cost'!AA46</f>
        <v>#NAME?</v>
      </c>
      <c r="M48" s="19" t="e">
        <f ca="1">$C48*'Total CH4 prod CO2 Inj'!K46+$D48*'Total CH4 prod CO2 Inj'!AB46-'Inj sep cost'!K46-'Inj sep cost'!AB46</f>
        <v>#NAME?</v>
      </c>
      <c r="N48" s="19" t="e">
        <f ca="1">$C48*'Total CH4 prod CO2 Inj'!L46+$D48*'Total CH4 prod CO2 Inj'!AC46-'Inj sep cost'!L46-'Inj sep cost'!AC46</f>
        <v>#NAME?</v>
      </c>
      <c r="O48" s="19" t="e">
        <f ca="1">$C48*'Total CH4 prod CO2 Inj'!M46+$D48*'Total CH4 prod CO2 Inj'!AD46-'Inj sep cost'!M46-'Inj sep cost'!AD46</f>
        <v>#NAME?</v>
      </c>
      <c r="P48" s="19" t="e">
        <f ca="1">$C48*'Total CH4 prod CO2 Inj'!N46+$D48*'Total CH4 prod CO2 Inj'!AE46-'Inj sep cost'!N46-'Inj sep cost'!AE46</f>
        <v>#NAME?</v>
      </c>
      <c r="Q48" s="19" t="e">
        <f ca="1">$C48*'Total CH4 prod CO2 Inj'!O46+$D48*'Total CH4 prod CO2 Inj'!AF46-'Inj sep cost'!O46-'Inj sep cost'!AF46</f>
        <v>#NAME?</v>
      </c>
      <c r="R48" s="19" t="e">
        <f ca="1">$C48*'Total CH4 prod CO2 Inj'!P46+$D48*'Total CH4 prod CO2 Inj'!AG46-'Inj sep cost'!P46-'Inj sep cost'!AG46</f>
        <v>#NAME?</v>
      </c>
      <c r="S48" s="19" t="e">
        <f ca="1">$C48*'Total CH4 prod CO2 Inj'!Q46+$D48*'Total CH4 prod CO2 Inj'!AH46-'Inj sep cost'!Q46-'Inj sep cost'!AH46</f>
        <v>#NAME?</v>
      </c>
    </row>
    <row r="49" spans="2:19" x14ac:dyDescent="0.45">
      <c r="B49">
        <v>43</v>
      </c>
      <c r="C49" s="17" t="e">
        <f ca="1">C48*(1+_xll.RiskNormal($D$2,$E$2))</f>
        <v>#NAME?</v>
      </c>
      <c r="D49" s="17" t="e">
        <f ca="1">D48*(1+_xll.RiskNormal($D$3,$E$3))</f>
        <v>#NAME?</v>
      </c>
      <c r="E49" s="19" t="e">
        <f ca="1">$C49*'Total CH4 prod CO2 Inj'!C47+$D49*'Total CH4 prod CO2 Inj'!T47-'Inj sep cost'!C47-'Inj sep cost'!T47</f>
        <v>#NAME?</v>
      </c>
      <c r="F49" s="19" t="e">
        <f ca="1">$C49*'Total CH4 prod CO2 Inj'!D47+$D49*'Total CH4 prod CO2 Inj'!U47-'Inj sep cost'!D47-'Inj sep cost'!U47</f>
        <v>#NAME?</v>
      </c>
      <c r="G49" s="19" t="e">
        <f ca="1">$C49*'Total CH4 prod CO2 Inj'!E47+$D49*'Total CH4 prod CO2 Inj'!V47-'Inj sep cost'!E47-'Inj sep cost'!V47</f>
        <v>#NAME?</v>
      </c>
      <c r="H49" s="19" t="e">
        <f ca="1">$C49*'Total CH4 prod CO2 Inj'!F47+$D49*'Total CH4 prod CO2 Inj'!W47-'Inj sep cost'!F47-'Inj sep cost'!W47</f>
        <v>#NAME?</v>
      </c>
      <c r="I49" s="19" t="e">
        <f ca="1">$C49*'Total CH4 prod CO2 Inj'!G47+$D49*'Total CH4 prod CO2 Inj'!X47-'Inj sep cost'!G47-'Inj sep cost'!X47</f>
        <v>#NAME?</v>
      </c>
      <c r="J49" s="19" t="e">
        <f ca="1">$C49*'Total CH4 prod CO2 Inj'!H47+$D49*'Total CH4 prod CO2 Inj'!Y47-'Inj sep cost'!H47-'Inj sep cost'!Y47</f>
        <v>#NAME?</v>
      </c>
      <c r="K49" s="19" t="e">
        <f ca="1">$C49*'Total CH4 prod CO2 Inj'!I47+$D49*'Total CH4 prod CO2 Inj'!Z47-'Inj sep cost'!I47-'Inj sep cost'!Z47</f>
        <v>#NAME?</v>
      </c>
      <c r="L49" s="19" t="e">
        <f ca="1">$C49*'Total CH4 prod CO2 Inj'!J47+$D49*'Total CH4 prod CO2 Inj'!AA47-'Inj sep cost'!J47-'Inj sep cost'!AA47</f>
        <v>#NAME?</v>
      </c>
      <c r="M49" s="19" t="e">
        <f ca="1">$C49*'Total CH4 prod CO2 Inj'!K47+$D49*'Total CH4 prod CO2 Inj'!AB47-'Inj sep cost'!K47-'Inj sep cost'!AB47</f>
        <v>#NAME?</v>
      </c>
      <c r="N49" s="19" t="e">
        <f ca="1">$C49*'Total CH4 prod CO2 Inj'!L47+$D49*'Total CH4 prod CO2 Inj'!AC47-'Inj sep cost'!L47-'Inj sep cost'!AC47</f>
        <v>#NAME?</v>
      </c>
      <c r="O49" s="19" t="e">
        <f ca="1">$C49*'Total CH4 prod CO2 Inj'!M47+$D49*'Total CH4 prod CO2 Inj'!AD47-'Inj sep cost'!M47-'Inj sep cost'!AD47</f>
        <v>#NAME?</v>
      </c>
      <c r="P49" s="19" t="e">
        <f ca="1">$C49*'Total CH4 prod CO2 Inj'!N47+$D49*'Total CH4 prod CO2 Inj'!AE47-'Inj sep cost'!N47-'Inj sep cost'!AE47</f>
        <v>#NAME?</v>
      </c>
      <c r="Q49" s="19" t="e">
        <f ca="1">$C49*'Total CH4 prod CO2 Inj'!O47+$D49*'Total CH4 prod CO2 Inj'!AF47-'Inj sep cost'!O47-'Inj sep cost'!AF47</f>
        <v>#NAME?</v>
      </c>
      <c r="R49" s="19" t="e">
        <f ca="1">$C49*'Total CH4 prod CO2 Inj'!P47+$D49*'Total CH4 prod CO2 Inj'!AG47-'Inj sep cost'!P47-'Inj sep cost'!AG47</f>
        <v>#NAME?</v>
      </c>
      <c r="S49" s="19" t="e">
        <f ca="1">$C49*'Total CH4 prod CO2 Inj'!Q47+$D49*'Total CH4 prod CO2 Inj'!AH47-'Inj sep cost'!Q47-'Inj sep cost'!AH47</f>
        <v>#NAME?</v>
      </c>
    </row>
    <row r="50" spans="2:19" x14ac:dyDescent="0.45">
      <c r="B50">
        <v>44</v>
      </c>
      <c r="C50" s="17" t="e">
        <f ca="1">C49*(1+_xll.RiskNormal($D$2,$E$2))</f>
        <v>#NAME?</v>
      </c>
      <c r="D50" s="17" t="e">
        <f ca="1">D49*(1+_xll.RiskNormal($D$3,$E$3))</f>
        <v>#NAME?</v>
      </c>
      <c r="E50" s="19" t="e">
        <f ca="1">$C50*'Total CH4 prod CO2 Inj'!C48+$D50*'Total CH4 prod CO2 Inj'!T48-'Inj sep cost'!C48-'Inj sep cost'!T48</f>
        <v>#NAME?</v>
      </c>
      <c r="F50" s="19" t="e">
        <f ca="1">$C50*'Total CH4 prod CO2 Inj'!D48+$D50*'Total CH4 prod CO2 Inj'!U48-'Inj sep cost'!D48-'Inj sep cost'!U48</f>
        <v>#NAME?</v>
      </c>
      <c r="G50" s="19" t="e">
        <f ca="1">$C50*'Total CH4 prod CO2 Inj'!E48+$D50*'Total CH4 prod CO2 Inj'!V48-'Inj sep cost'!E48-'Inj sep cost'!V48</f>
        <v>#NAME?</v>
      </c>
      <c r="H50" s="19" t="e">
        <f ca="1">$C50*'Total CH4 prod CO2 Inj'!F48+$D50*'Total CH4 prod CO2 Inj'!W48-'Inj sep cost'!F48-'Inj sep cost'!W48</f>
        <v>#NAME?</v>
      </c>
      <c r="I50" s="19" t="e">
        <f ca="1">$C50*'Total CH4 prod CO2 Inj'!G48+$D50*'Total CH4 prod CO2 Inj'!X48-'Inj sep cost'!G48-'Inj sep cost'!X48</f>
        <v>#NAME?</v>
      </c>
      <c r="J50" s="19" t="e">
        <f ca="1">$C50*'Total CH4 prod CO2 Inj'!H48+$D50*'Total CH4 prod CO2 Inj'!Y48-'Inj sep cost'!H48-'Inj sep cost'!Y48</f>
        <v>#NAME?</v>
      </c>
      <c r="K50" s="19" t="e">
        <f ca="1">$C50*'Total CH4 prod CO2 Inj'!I48+$D50*'Total CH4 prod CO2 Inj'!Z48-'Inj sep cost'!I48-'Inj sep cost'!Z48</f>
        <v>#NAME?</v>
      </c>
      <c r="L50" s="19" t="e">
        <f ca="1">$C50*'Total CH4 prod CO2 Inj'!J48+$D50*'Total CH4 prod CO2 Inj'!AA48-'Inj sep cost'!J48-'Inj sep cost'!AA48</f>
        <v>#NAME?</v>
      </c>
      <c r="M50" s="19" t="e">
        <f ca="1">$C50*'Total CH4 prod CO2 Inj'!K48+$D50*'Total CH4 prod CO2 Inj'!AB48-'Inj sep cost'!K48-'Inj sep cost'!AB48</f>
        <v>#NAME?</v>
      </c>
      <c r="N50" s="19" t="e">
        <f ca="1">$C50*'Total CH4 prod CO2 Inj'!L48+$D50*'Total CH4 prod CO2 Inj'!AC48-'Inj sep cost'!L48-'Inj sep cost'!AC48</f>
        <v>#NAME?</v>
      </c>
      <c r="O50" s="19" t="e">
        <f ca="1">$C50*'Total CH4 prod CO2 Inj'!M48+$D50*'Total CH4 prod CO2 Inj'!AD48-'Inj sep cost'!M48-'Inj sep cost'!AD48</f>
        <v>#NAME?</v>
      </c>
      <c r="P50" s="19" t="e">
        <f ca="1">$C50*'Total CH4 prod CO2 Inj'!N48+$D50*'Total CH4 prod CO2 Inj'!AE48-'Inj sep cost'!N48-'Inj sep cost'!AE48</f>
        <v>#NAME?</v>
      </c>
      <c r="Q50" s="19" t="e">
        <f ca="1">$C50*'Total CH4 prod CO2 Inj'!O48+$D50*'Total CH4 prod CO2 Inj'!AF48-'Inj sep cost'!O48-'Inj sep cost'!AF48</f>
        <v>#NAME?</v>
      </c>
      <c r="R50" s="19" t="e">
        <f ca="1">$C50*'Total CH4 prod CO2 Inj'!P48+$D50*'Total CH4 prod CO2 Inj'!AG48-'Inj sep cost'!P48-'Inj sep cost'!AG48</f>
        <v>#NAME?</v>
      </c>
      <c r="S50" s="19" t="e">
        <f ca="1">$C50*'Total CH4 prod CO2 Inj'!Q48+$D50*'Total CH4 prod CO2 Inj'!AH48-'Inj sep cost'!Q48-'Inj sep cost'!AH48</f>
        <v>#NAME?</v>
      </c>
    </row>
    <row r="51" spans="2:19" x14ac:dyDescent="0.45">
      <c r="B51">
        <v>45</v>
      </c>
      <c r="C51" s="17" t="e">
        <f ca="1">C50*(1+_xll.RiskNormal($D$2,$E$2))</f>
        <v>#NAME?</v>
      </c>
      <c r="D51" s="17" t="e">
        <f ca="1">D50*(1+_xll.RiskNormal($D$3,$E$3))</f>
        <v>#NAME?</v>
      </c>
      <c r="E51" s="19" t="e">
        <f ca="1">$C51*'Total CH4 prod CO2 Inj'!C49+$D51*'Total CH4 prod CO2 Inj'!T49-'Inj sep cost'!C49-'Inj sep cost'!T49</f>
        <v>#NAME?</v>
      </c>
      <c r="F51" s="19" t="e">
        <f ca="1">$C51*'Total CH4 prod CO2 Inj'!D49+$D51*'Total CH4 prod CO2 Inj'!U49-'Inj sep cost'!D49-'Inj sep cost'!U49</f>
        <v>#NAME?</v>
      </c>
      <c r="G51" s="19" t="e">
        <f ca="1">$C51*'Total CH4 prod CO2 Inj'!E49+$D51*'Total CH4 prod CO2 Inj'!V49-'Inj sep cost'!E49-'Inj sep cost'!V49</f>
        <v>#NAME?</v>
      </c>
      <c r="H51" s="19" t="e">
        <f ca="1">$C51*'Total CH4 prod CO2 Inj'!F49+$D51*'Total CH4 prod CO2 Inj'!W49-'Inj sep cost'!F49-'Inj sep cost'!W49</f>
        <v>#NAME?</v>
      </c>
      <c r="I51" s="19" t="e">
        <f ca="1">$C51*'Total CH4 prod CO2 Inj'!G49+$D51*'Total CH4 prod CO2 Inj'!X49-'Inj sep cost'!G49-'Inj sep cost'!X49</f>
        <v>#NAME?</v>
      </c>
      <c r="J51" s="19" t="e">
        <f ca="1">$C51*'Total CH4 prod CO2 Inj'!H49+$D51*'Total CH4 prod CO2 Inj'!Y49-'Inj sep cost'!H49-'Inj sep cost'!Y49</f>
        <v>#NAME?</v>
      </c>
      <c r="K51" s="19" t="e">
        <f ca="1">$C51*'Total CH4 prod CO2 Inj'!I49+$D51*'Total CH4 prod CO2 Inj'!Z49-'Inj sep cost'!I49-'Inj sep cost'!Z49</f>
        <v>#NAME?</v>
      </c>
      <c r="L51" s="19" t="e">
        <f ca="1">$C51*'Total CH4 prod CO2 Inj'!J49+$D51*'Total CH4 prod CO2 Inj'!AA49-'Inj sep cost'!J49-'Inj sep cost'!AA49</f>
        <v>#NAME?</v>
      </c>
      <c r="M51" s="19" t="e">
        <f ca="1">$C51*'Total CH4 prod CO2 Inj'!K49+$D51*'Total CH4 prod CO2 Inj'!AB49-'Inj sep cost'!K49-'Inj sep cost'!AB49</f>
        <v>#NAME?</v>
      </c>
      <c r="N51" s="19" t="e">
        <f ca="1">$C51*'Total CH4 prod CO2 Inj'!L49+$D51*'Total CH4 prod CO2 Inj'!AC49-'Inj sep cost'!L49-'Inj sep cost'!AC49</f>
        <v>#NAME?</v>
      </c>
      <c r="O51" s="19" t="e">
        <f ca="1">$C51*'Total CH4 prod CO2 Inj'!M49+$D51*'Total CH4 prod CO2 Inj'!AD49-'Inj sep cost'!M49-'Inj sep cost'!AD49</f>
        <v>#NAME?</v>
      </c>
      <c r="P51" s="19" t="e">
        <f ca="1">$C51*'Total CH4 prod CO2 Inj'!N49+$D51*'Total CH4 prod CO2 Inj'!AE49-'Inj sep cost'!N49-'Inj sep cost'!AE49</f>
        <v>#NAME?</v>
      </c>
      <c r="Q51" s="19" t="e">
        <f ca="1">$C51*'Total CH4 prod CO2 Inj'!O49+$D51*'Total CH4 prod CO2 Inj'!AF49-'Inj sep cost'!O49-'Inj sep cost'!AF49</f>
        <v>#NAME?</v>
      </c>
      <c r="R51" s="19" t="e">
        <f ca="1">$C51*'Total CH4 prod CO2 Inj'!P49+$D51*'Total CH4 prod CO2 Inj'!AG49-'Inj sep cost'!P49-'Inj sep cost'!AG49</f>
        <v>#NAME?</v>
      </c>
      <c r="S51" s="19" t="e">
        <f ca="1">$C51*'Total CH4 prod CO2 Inj'!Q49+$D51*'Total CH4 prod CO2 Inj'!AH49-'Inj sep cost'!Q49-'Inj sep cost'!AH49</f>
        <v>#NAME?</v>
      </c>
    </row>
    <row r="52" spans="2:19" x14ac:dyDescent="0.45">
      <c r="B52">
        <v>46</v>
      </c>
      <c r="C52" s="17" t="e">
        <f ca="1">C51*(1+_xll.RiskNormal($D$2,$E$2))</f>
        <v>#NAME?</v>
      </c>
      <c r="D52" s="17" t="e">
        <f ca="1">D51*(1+_xll.RiskNormal($D$3,$E$3))</f>
        <v>#NAME?</v>
      </c>
      <c r="E52" s="19" t="e">
        <f ca="1">$C52*'Total CH4 prod CO2 Inj'!C50+$D52*'Total CH4 prod CO2 Inj'!T50-'Inj sep cost'!C50-'Inj sep cost'!T50</f>
        <v>#NAME?</v>
      </c>
      <c r="F52" s="19" t="e">
        <f ca="1">$C52*'Total CH4 prod CO2 Inj'!D50+$D52*'Total CH4 prod CO2 Inj'!U50-'Inj sep cost'!D50-'Inj sep cost'!U50</f>
        <v>#NAME?</v>
      </c>
      <c r="G52" s="19" t="e">
        <f ca="1">$C52*'Total CH4 prod CO2 Inj'!E50+$D52*'Total CH4 prod CO2 Inj'!V50-'Inj sep cost'!E50-'Inj sep cost'!V50</f>
        <v>#NAME?</v>
      </c>
      <c r="H52" s="19" t="e">
        <f ca="1">$C52*'Total CH4 prod CO2 Inj'!F50+$D52*'Total CH4 prod CO2 Inj'!W50-'Inj sep cost'!F50-'Inj sep cost'!W50</f>
        <v>#NAME?</v>
      </c>
      <c r="I52" s="19" t="e">
        <f ca="1">$C52*'Total CH4 prod CO2 Inj'!G50+$D52*'Total CH4 prod CO2 Inj'!X50-'Inj sep cost'!G50-'Inj sep cost'!X50</f>
        <v>#NAME?</v>
      </c>
      <c r="J52" s="19" t="e">
        <f ca="1">$C52*'Total CH4 prod CO2 Inj'!H50+$D52*'Total CH4 prod CO2 Inj'!Y50-'Inj sep cost'!H50-'Inj sep cost'!Y50</f>
        <v>#NAME?</v>
      </c>
      <c r="K52" s="19" t="e">
        <f ca="1">$C52*'Total CH4 prod CO2 Inj'!I50+$D52*'Total CH4 prod CO2 Inj'!Z50-'Inj sep cost'!I50-'Inj sep cost'!Z50</f>
        <v>#NAME?</v>
      </c>
      <c r="L52" s="19" t="e">
        <f ca="1">$C52*'Total CH4 prod CO2 Inj'!J50+$D52*'Total CH4 prod CO2 Inj'!AA50-'Inj sep cost'!J50-'Inj sep cost'!AA50</f>
        <v>#NAME?</v>
      </c>
      <c r="M52" s="19" t="e">
        <f ca="1">$C52*'Total CH4 prod CO2 Inj'!K50+$D52*'Total CH4 prod CO2 Inj'!AB50-'Inj sep cost'!K50-'Inj sep cost'!AB50</f>
        <v>#NAME?</v>
      </c>
      <c r="N52" s="19" t="e">
        <f ca="1">$C52*'Total CH4 prod CO2 Inj'!L50+$D52*'Total CH4 prod CO2 Inj'!AC50-'Inj sep cost'!L50-'Inj sep cost'!AC50</f>
        <v>#NAME?</v>
      </c>
      <c r="O52" s="19" t="e">
        <f ca="1">$C52*'Total CH4 prod CO2 Inj'!M50+$D52*'Total CH4 prod CO2 Inj'!AD50-'Inj sep cost'!M50-'Inj sep cost'!AD50</f>
        <v>#NAME?</v>
      </c>
      <c r="P52" s="19" t="e">
        <f ca="1">$C52*'Total CH4 prod CO2 Inj'!N50+$D52*'Total CH4 prod CO2 Inj'!AE50-'Inj sep cost'!N50-'Inj sep cost'!AE50</f>
        <v>#NAME?</v>
      </c>
      <c r="Q52" s="19" t="e">
        <f ca="1">$C52*'Total CH4 prod CO2 Inj'!O50+$D52*'Total CH4 prod CO2 Inj'!AF50-'Inj sep cost'!O50-'Inj sep cost'!AF50</f>
        <v>#NAME?</v>
      </c>
      <c r="R52" s="19" t="e">
        <f ca="1">$C52*'Total CH4 prod CO2 Inj'!P50+$D52*'Total CH4 prod CO2 Inj'!AG50-'Inj sep cost'!P50-'Inj sep cost'!AG50</f>
        <v>#NAME?</v>
      </c>
      <c r="S52" s="19" t="e">
        <f ca="1">$C52*'Total CH4 prod CO2 Inj'!Q50+$D52*'Total CH4 prod CO2 Inj'!AH50-'Inj sep cost'!Q50-'Inj sep cost'!AH50</f>
        <v>#NAME?</v>
      </c>
    </row>
    <row r="53" spans="2:19" x14ac:dyDescent="0.45">
      <c r="B53">
        <v>47</v>
      </c>
      <c r="C53" s="17" t="e">
        <f ca="1">C52*(1+_xll.RiskNormal($D$2,$E$2))</f>
        <v>#NAME?</v>
      </c>
      <c r="D53" s="17" t="e">
        <f ca="1">D52*(1+_xll.RiskNormal($D$3,$E$3))</f>
        <v>#NAME?</v>
      </c>
      <c r="E53" s="19" t="e">
        <f ca="1">$C53*'Total CH4 prod CO2 Inj'!C51+$D53*'Total CH4 prod CO2 Inj'!T51-'Inj sep cost'!C51-'Inj sep cost'!T51</f>
        <v>#NAME?</v>
      </c>
      <c r="F53" s="19" t="e">
        <f ca="1">$C53*'Total CH4 prod CO2 Inj'!D51+$D53*'Total CH4 prod CO2 Inj'!U51-'Inj sep cost'!D51-'Inj sep cost'!U51</f>
        <v>#NAME?</v>
      </c>
      <c r="G53" s="19" t="e">
        <f ca="1">$C53*'Total CH4 prod CO2 Inj'!E51+$D53*'Total CH4 prod CO2 Inj'!V51-'Inj sep cost'!E51-'Inj sep cost'!V51</f>
        <v>#NAME?</v>
      </c>
      <c r="H53" s="19" t="e">
        <f ca="1">$C53*'Total CH4 prod CO2 Inj'!F51+$D53*'Total CH4 prod CO2 Inj'!W51-'Inj sep cost'!F51-'Inj sep cost'!W51</f>
        <v>#NAME?</v>
      </c>
      <c r="I53" s="19" t="e">
        <f ca="1">$C53*'Total CH4 prod CO2 Inj'!G51+$D53*'Total CH4 prod CO2 Inj'!X51-'Inj sep cost'!G51-'Inj sep cost'!X51</f>
        <v>#NAME?</v>
      </c>
      <c r="J53" s="19" t="e">
        <f ca="1">$C53*'Total CH4 prod CO2 Inj'!H51+$D53*'Total CH4 prod CO2 Inj'!Y51-'Inj sep cost'!H51-'Inj sep cost'!Y51</f>
        <v>#NAME?</v>
      </c>
      <c r="K53" s="19" t="e">
        <f ca="1">$C53*'Total CH4 prod CO2 Inj'!I51+$D53*'Total CH4 prod CO2 Inj'!Z51-'Inj sep cost'!I51-'Inj sep cost'!Z51</f>
        <v>#NAME?</v>
      </c>
      <c r="L53" s="19" t="e">
        <f ca="1">$C53*'Total CH4 prod CO2 Inj'!J51+$D53*'Total CH4 prod CO2 Inj'!AA51-'Inj sep cost'!J51-'Inj sep cost'!AA51</f>
        <v>#NAME?</v>
      </c>
      <c r="M53" s="19" t="e">
        <f ca="1">$C53*'Total CH4 prod CO2 Inj'!K51+$D53*'Total CH4 prod CO2 Inj'!AB51-'Inj sep cost'!K51-'Inj sep cost'!AB51</f>
        <v>#NAME?</v>
      </c>
      <c r="N53" s="19" t="e">
        <f ca="1">$C53*'Total CH4 prod CO2 Inj'!L51+$D53*'Total CH4 prod CO2 Inj'!AC51-'Inj sep cost'!L51-'Inj sep cost'!AC51</f>
        <v>#NAME?</v>
      </c>
      <c r="O53" s="19" t="e">
        <f ca="1">$C53*'Total CH4 prod CO2 Inj'!M51+$D53*'Total CH4 prod CO2 Inj'!AD51-'Inj sep cost'!M51-'Inj sep cost'!AD51</f>
        <v>#NAME?</v>
      </c>
      <c r="P53" s="19" t="e">
        <f ca="1">$C53*'Total CH4 prod CO2 Inj'!N51+$D53*'Total CH4 prod CO2 Inj'!AE51-'Inj sep cost'!N51-'Inj sep cost'!AE51</f>
        <v>#NAME?</v>
      </c>
      <c r="Q53" s="19" t="e">
        <f ca="1">$C53*'Total CH4 prod CO2 Inj'!O51+$D53*'Total CH4 prod CO2 Inj'!AF51-'Inj sep cost'!O51-'Inj sep cost'!AF51</f>
        <v>#NAME?</v>
      </c>
      <c r="R53" s="19" t="e">
        <f ca="1">$C53*'Total CH4 prod CO2 Inj'!P51+$D53*'Total CH4 prod CO2 Inj'!AG51-'Inj sep cost'!P51-'Inj sep cost'!AG51</f>
        <v>#NAME?</v>
      </c>
      <c r="S53" s="19" t="e">
        <f ca="1">$C53*'Total CH4 prod CO2 Inj'!Q51+$D53*'Total CH4 prod CO2 Inj'!AH51-'Inj sep cost'!Q51-'Inj sep cost'!AH51</f>
        <v>#NAME?</v>
      </c>
    </row>
    <row r="54" spans="2:19" x14ac:dyDescent="0.45">
      <c r="B54">
        <v>48</v>
      </c>
      <c r="C54" s="17" t="e">
        <f ca="1">C53*(1+_xll.RiskNormal($D$2,$E$2))</f>
        <v>#NAME?</v>
      </c>
      <c r="D54" s="17" t="e">
        <f ca="1">D53*(1+_xll.RiskNormal($D$3,$E$3))</f>
        <v>#NAME?</v>
      </c>
      <c r="E54" s="19" t="e">
        <f ca="1">$C54*'Total CH4 prod CO2 Inj'!C52+$D54*'Total CH4 prod CO2 Inj'!T52-'Inj sep cost'!C52-'Inj sep cost'!T52</f>
        <v>#NAME?</v>
      </c>
      <c r="F54" s="19" t="e">
        <f ca="1">$C54*'Total CH4 prod CO2 Inj'!D52+$D54*'Total CH4 prod CO2 Inj'!U52-'Inj sep cost'!D52-'Inj sep cost'!U52</f>
        <v>#NAME?</v>
      </c>
      <c r="G54" s="19" t="e">
        <f ca="1">$C54*'Total CH4 prod CO2 Inj'!E52+$D54*'Total CH4 prod CO2 Inj'!V52-'Inj sep cost'!E52-'Inj sep cost'!V52</f>
        <v>#NAME?</v>
      </c>
      <c r="H54" s="19" t="e">
        <f ca="1">$C54*'Total CH4 prod CO2 Inj'!F52+$D54*'Total CH4 prod CO2 Inj'!W52-'Inj sep cost'!F52-'Inj sep cost'!W52</f>
        <v>#NAME?</v>
      </c>
      <c r="I54" s="19" t="e">
        <f ca="1">$C54*'Total CH4 prod CO2 Inj'!G52+$D54*'Total CH4 prod CO2 Inj'!X52-'Inj sep cost'!G52-'Inj sep cost'!X52</f>
        <v>#NAME?</v>
      </c>
      <c r="J54" s="19" t="e">
        <f ca="1">$C54*'Total CH4 prod CO2 Inj'!H52+$D54*'Total CH4 prod CO2 Inj'!Y52-'Inj sep cost'!H52-'Inj sep cost'!Y52</f>
        <v>#NAME?</v>
      </c>
      <c r="K54" s="19" t="e">
        <f ca="1">$C54*'Total CH4 prod CO2 Inj'!I52+$D54*'Total CH4 prod CO2 Inj'!Z52-'Inj sep cost'!I52-'Inj sep cost'!Z52</f>
        <v>#NAME?</v>
      </c>
      <c r="L54" s="19" t="e">
        <f ca="1">$C54*'Total CH4 prod CO2 Inj'!J52+$D54*'Total CH4 prod CO2 Inj'!AA52-'Inj sep cost'!J52-'Inj sep cost'!AA52</f>
        <v>#NAME?</v>
      </c>
      <c r="M54" s="19" t="e">
        <f ca="1">$C54*'Total CH4 prod CO2 Inj'!K52+$D54*'Total CH4 prod CO2 Inj'!AB52-'Inj sep cost'!K52-'Inj sep cost'!AB52</f>
        <v>#NAME?</v>
      </c>
      <c r="N54" s="19" t="e">
        <f ca="1">$C54*'Total CH4 prod CO2 Inj'!L52+$D54*'Total CH4 prod CO2 Inj'!AC52-'Inj sep cost'!L52-'Inj sep cost'!AC52</f>
        <v>#NAME?</v>
      </c>
      <c r="O54" s="19" t="e">
        <f ca="1">$C54*'Total CH4 prod CO2 Inj'!M52+$D54*'Total CH4 prod CO2 Inj'!AD52-'Inj sep cost'!M52-'Inj sep cost'!AD52</f>
        <v>#NAME?</v>
      </c>
      <c r="P54" s="19" t="e">
        <f ca="1">$C54*'Total CH4 prod CO2 Inj'!N52+$D54*'Total CH4 prod CO2 Inj'!AE52-'Inj sep cost'!N52-'Inj sep cost'!AE52</f>
        <v>#NAME?</v>
      </c>
      <c r="Q54" s="19" t="e">
        <f ca="1">$C54*'Total CH4 prod CO2 Inj'!O52+$D54*'Total CH4 prod CO2 Inj'!AF52-'Inj sep cost'!O52-'Inj sep cost'!AF52</f>
        <v>#NAME?</v>
      </c>
      <c r="R54" s="19" t="e">
        <f ca="1">$C54*'Total CH4 prod CO2 Inj'!P52+$D54*'Total CH4 prod CO2 Inj'!AG52-'Inj sep cost'!P52-'Inj sep cost'!AG52</f>
        <v>#NAME?</v>
      </c>
      <c r="S54" s="19" t="e">
        <f ca="1">$C54*'Total CH4 prod CO2 Inj'!Q52+$D54*'Total CH4 prod CO2 Inj'!AH52-'Inj sep cost'!Q52-'Inj sep cost'!AH52</f>
        <v>#NAME?</v>
      </c>
    </row>
    <row r="55" spans="2:19" x14ac:dyDescent="0.45">
      <c r="B55">
        <v>49</v>
      </c>
      <c r="C55" s="17" t="e">
        <f ca="1">C54*(1+_xll.RiskNormal($D$2,$E$2))</f>
        <v>#NAME?</v>
      </c>
      <c r="D55" s="17" t="e">
        <f ca="1">D54*(1+_xll.RiskNormal($D$3,$E$3))</f>
        <v>#NAME?</v>
      </c>
      <c r="E55" s="19" t="e">
        <f ca="1">$C55*'Total CH4 prod CO2 Inj'!C53+$D55*'Total CH4 prod CO2 Inj'!T53-'Inj sep cost'!C53-'Inj sep cost'!T53</f>
        <v>#NAME?</v>
      </c>
      <c r="F55" s="19" t="e">
        <f ca="1">$C55*'Total CH4 prod CO2 Inj'!D53+$D55*'Total CH4 prod CO2 Inj'!U53-'Inj sep cost'!D53-'Inj sep cost'!U53</f>
        <v>#NAME?</v>
      </c>
      <c r="G55" s="19" t="e">
        <f ca="1">$C55*'Total CH4 prod CO2 Inj'!E53+$D55*'Total CH4 prod CO2 Inj'!V53-'Inj sep cost'!E53-'Inj sep cost'!V53</f>
        <v>#NAME?</v>
      </c>
      <c r="H55" s="19" t="e">
        <f ca="1">$C55*'Total CH4 prod CO2 Inj'!F53+$D55*'Total CH4 prod CO2 Inj'!W53-'Inj sep cost'!F53-'Inj sep cost'!W53</f>
        <v>#NAME?</v>
      </c>
      <c r="I55" s="19" t="e">
        <f ca="1">$C55*'Total CH4 prod CO2 Inj'!G53+$D55*'Total CH4 prod CO2 Inj'!X53-'Inj sep cost'!G53-'Inj sep cost'!X53</f>
        <v>#NAME?</v>
      </c>
      <c r="J55" s="19" t="e">
        <f ca="1">$C55*'Total CH4 prod CO2 Inj'!H53+$D55*'Total CH4 prod CO2 Inj'!Y53-'Inj sep cost'!H53-'Inj sep cost'!Y53</f>
        <v>#NAME?</v>
      </c>
      <c r="K55" s="19" t="e">
        <f ca="1">$C55*'Total CH4 prod CO2 Inj'!I53+$D55*'Total CH4 prod CO2 Inj'!Z53-'Inj sep cost'!I53-'Inj sep cost'!Z53</f>
        <v>#NAME?</v>
      </c>
      <c r="L55" s="19" t="e">
        <f ca="1">$C55*'Total CH4 prod CO2 Inj'!J53+$D55*'Total CH4 prod CO2 Inj'!AA53-'Inj sep cost'!J53-'Inj sep cost'!AA53</f>
        <v>#NAME?</v>
      </c>
      <c r="M55" s="19" t="e">
        <f ca="1">$C55*'Total CH4 prod CO2 Inj'!K53+$D55*'Total CH4 prod CO2 Inj'!AB53-'Inj sep cost'!K53-'Inj sep cost'!AB53</f>
        <v>#NAME?</v>
      </c>
      <c r="N55" s="19" t="e">
        <f ca="1">$C55*'Total CH4 prod CO2 Inj'!L53+$D55*'Total CH4 prod CO2 Inj'!AC53-'Inj sep cost'!L53-'Inj sep cost'!AC53</f>
        <v>#NAME?</v>
      </c>
      <c r="O55" s="19" t="e">
        <f ca="1">$C55*'Total CH4 prod CO2 Inj'!M53+$D55*'Total CH4 prod CO2 Inj'!AD53-'Inj sep cost'!M53-'Inj sep cost'!AD53</f>
        <v>#NAME?</v>
      </c>
      <c r="P55" s="19" t="e">
        <f ca="1">$C55*'Total CH4 prod CO2 Inj'!N53+$D55*'Total CH4 prod CO2 Inj'!AE53-'Inj sep cost'!N53-'Inj sep cost'!AE53</f>
        <v>#NAME?</v>
      </c>
      <c r="Q55" s="19" t="e">
        <f ca="1">$C55*'Total CH4 prod CO2 Inj'!O53+$D55*'Total CH4 prod CO2 Inj'!AF53-'Inj sep cost'!O53-'Inj sep cost'!AF53</f>
        <v>#NAME?</v>
      </c>
      <c r="R55" s="19" t="e">
        <f ca="1">$C55*'Total CH4 prod CO2 Inj'!P53+$D55*'Total CH4 prod CO2 Inj'!AG53-'Inj sep cost'!P53-'Inj sep cost'!AG53</f>
        <v>#NAME?</v>
      </c>
      <c r="S55" s="19" t="e">
        <f ca="1">$C55*'Total CH4 prod CO2 Inj'!Q53+$D55*'Total CH4 prod CO2 Inj'!AH53-'Inj sep cost'!Q53-'Inj sep cost'!AH53</f>
        <v>#NAME?</v>
      </c>
    </row>
    <row r="56" spans="2:19" x14ac:dyDescent="0.45">
      <c r="B56">
        <v>50</v>
      </c>
      <c r="C56" s="17" t="e">
        <f ca="1">C55*(1+_xll.RiskNormal($D$2,$E$2))</f>
        <v>#NAME?</v>
      </c>
      <c r="D56" s="17" t="e">
        <f ca="1">D55*(1+_xll.RiskNormal($D$3,$E$3))</f>
        <v>#NAME?</v>
      </c>
      <c r="E56" s="19" t="e">
        <f ca="1">$C56*'Total CH4 prod CO2 Inj'!C54+$D56*'Total CH4 prod CO2 Inj'!T54-'Inj sep cost'!C54-'Inj sep cost'!T54</f>
        <v>#NAME?</v>
      </c>
      <c r="F56" s="19" t="e">
        <f ca="1">$C56*'Total CH4 prod CO2 Inj'!D54+$D56*'Total CH4 prod CO2 Inj'!U54-'Inj sep cost'!D54-'Inj sep cost'!U54</f>
        <v>#NAME?</v>
      </c>
      <c r="G56" s="19" t="e">
        <f ca="1">$C56*'Total CH4 prod CO2 Inj'!E54+$D56*'Total CH4 prod CO2 Inj'!V54-'Inj sep cost'!E54-'Inj sep cost'!V54</f>
        <v>#NAME?</v>
      </c>
      <c r="H56" s="19" t="e">
        <f ca="1">$C56*'Total CH4 prod CO2 Inj'!F54+$D56*'Total CH4 prod CO2 Inj'!W54-'Inj sep cost'!F54-'Inj sep cost'!W54</f>
        <v>#NAME?</v>
      </c>
      <c r="I56" s="19" t="e">
        <f ca="1">$C56*'Total CH4 prod CO2 Inj'!G54+$D56*'Total CH4 prod CO2 Inj'!X54-'Inj sep cost'!G54-'Inj sep cost'!X54</f>
        <v>#NAME?</v>
      </c>
      <c r="J56" s="19" t="e">
        <f ca="1">$C56*'Total CH4 prod CO2 Inj'!H54+$D56*'Total CH4 prod CO2 Inj'!Y54-'Inj sep cost'!H54-'Inj sep cost'!Y54</f>
        <v>#NAME?</v>
      </c>
      <c r="K56" s="19" t="e">
        <f ca="1">$C56*'Total CH4 prod CO2 Inj'!I54+$D56*'Total CH4 prod CO2 Inj'!Z54-'Inj sep cost'!I54-'Inj sep cost'!Z54</f>
        <v>#NAME?</v>
      </c>
      <c r="L56" s="19" t="e">
        <f ca="1">$C56*'Total CH4 prod CO2 Inj'!J54+$D56*'Total CH4 prod CO2 Inj'!AA54-'Inj sep cost'!J54-'Inj sep cost'!AA54</f>
        <v>#NAME?</v>
      </c>
      <c r="M56" s="19" t="e">
        <f ca="1">$C56*'Total CH4 prod CO2 Inj'!K54+$D56*'Total CH4 prod CO2 Inj'!AB54-'Inj sep cost'!K54-'Inj sep cost'!AB54</f>
        <v>#NAME?</v>
      </c>
      <c r="N56" s="19" t="e">
        <f ca="1">$C56*'Total CH4 prod CO2 Inj'!L54+$D56*'Total CH4 prod CO2 Inj'!AC54-'Inj sep cost'!L54-'Inj sep cost'!AC54</f>
        <v>#NAME?</v>
      </c>
      <c r="O56" s="19" t="e">
        <f ca="1">$C56*'Total CH4 prod CO2 Inj'!M54+$D56*'Total CH4 prod CO2 Inj'!AD54-'Inj sep cost'!M54-'Inj sep cost'!AD54</f>
        <v>#NAME?</v>
      </c>
      <c r="P56" s="19" t="e">
        <f ca="1">$C56*'Total CH4 prod CO2 Inj'!N54+$D56*'Total CH4 prod CO2 Inj'!AE54-'Inj sep cost'!N54-'Inj sep cost'!AE54</f>
        <v>#NAME?</v>
      </c>
      <c r="Q56" s="19" t="e">
        <f ca="1">$C56*'Total CH4 prod CO2 Inj'!O54+$D56*'Total CH4 prod CO2 Inj'!AF54-'Inj sep cost'!O54-'Inj sep cost'!AF54</f>
        <v>#NAME?</v>
      </c>
      <c r="R56" s="19" t="e">
        <f ca="1">$C56*'Total CH4 prod CO2 Inj'!P54+$D56*'Total CH4 prod CO2 Inj'!AG54-'Inj sep cost'!P54-'Inj sep cost'!AG54</f>
        <v>#NAME?</v>
      </c>
      <c r="S56" s="19" t="e">
        <f ca="1">$C56*'Total CH4 prod CO2 Inj'!Q54+$D56*'Total CH4 prod CO2 Inj'!AH54-'Inj sep cost'!Q54-'Inj sep cost'!AH54</f>
        <v>#NAME?</v>
      </c>
    </row>
    <row r="57" spans="2:19" x14ac:dyDescent="0.45">
      <c r="B57">
        <v>51</v>
      </c>
      <c r="C57" s="17" t="e">
        <f ca="1">C56*(1+_xll.RiskNormal($D$2,$E$2))</f>
        <v>#NAME?</v>
      </c>
      <c r="D57" s="17" t="e">
        <f ca="1">D56*(1+_xll.RiskNormal($D$3,$E$3))</f>
        <v>#NAME?</v>
      </c>
      <c r="E57" s="19" t="e">
        <f ca="1">$C57*'Total CH4 prod CO2 Inj'!C55+$D57*'Total CH4 prod CO2 Inj'!T55-'Inj sep cost'!C55-'Inj sep cost'!T55</f>
        <v>#NAME?</v>
      </c>
      <c r="F57" s="19" t="e">
        <f ca="1">$C57*'Total CH4 prod CO2 Inj'!D55+$D57*'Total CH4 prod CO2 Inj'!U55-'Inj sep cost'!D55-'Inj sep cost'!U55</f>
        <v>#NAME?</v>
      </c>
      <c r="G57" s="19" t="e">
        <f ca="1">$C57*'Total CH4 prod CO2 Inj'!E55+$D57*'Total CH4 prod CO2 Inj'!V55-'Inj sep cost'!E55-'Inj sep cost'!V55</f>
        <v>#NAME?</v>
      </c>
      <c r="H57" s="19" t="e">
        <f ca="1">$C57*'Total CH4 prod CO2 Inj'!F55+$D57*'Total CH4 prod CO2 Inj'!W55-'Inj sep cost'!F55-'Inj sep cost'!W55</f>
        <v>#NAME?</v>
      </c>
      <c r="I57" s="19" t="e">
        <f ca="1">$C57*'Total CH4 prod CO2 Inj'!G55+$D57*'Total CH4 prod CO2 Inj'!X55-'Inj sep cost'!G55-'Inj sep cost'!X55</f>
        <v>#NAME?</v>
      </c>
      <c r="J57" s="19" t="e">
        <f ca="1">$C57*'Total CH4 prod CO2 Inj'!H55+$D57*'Total CH4 prod CO2 Inj'!Y55-'Inj sep cost'!H55-'Inj sep cost'!Y55</f>
        <v>#NAME?</v>
      </c>
      <c r="K57" s="19" t="e">
        <f ca="1">$C57*'Total CH4 prod CO2 Inj'!I55+$D57*'Total CH4 prod CO2 Inj'!Z55-'Inj sep cost'!I55-'Inj sep cost'!Z55</f>
        <v>#NAME?</v>
      </c>
      <c r="L57" s="19" t="e">
        <f ca="1">$C57*'Total CH4 prod CO2 Inj'!J55+$D57*'Total CH4 prod CO2 Inj'!AA55-'Inj sep cost'!J55-'Inj sep cost'!AA55</f>
        <v>#NAME?</v>
      </c>
      <c r="M57" s="19" t="e">
        <f ca="1">$C57*'Total CH4 prod CO2 Inj'!K55+$D57*'Total CH4 prod CO2 Inj'!AB55-'Inj sep cost'!K55-'Inj sep cost'!AB55</f>
        <v>#NAME?</v>
      </c>
      <c r="N57" s="19" t="e">
        <f ca="1">$C57*'Total CH4 prod CO2 Inj'!L55+$D57*'Total CH4 prod CO2 Inj'!AC55-'Inj sep cost'!L55-'Inj sep cost'!AC55</f>
        <v>#NAME?</v>
      </c>
      <c r="O57" s="19" t="e">
        <f ca="1">$C57*'Total CH4 prod CO2 Inj'!M55+$D57*'Total CH4 prod CO2 Inj'!AD55-'Inj sep cost'!M55-'Inj sep cost'!AD55</f>
        <v>#NAME?</v>
      </c>
      <c r="P57" s="19" t="e">
        <f ca="1">$C57*'Total CH4 prod CO2 Inj'!N55+$D57*'Total CH4 prod CO2 Inj'!AE55-'Inj sep cost'!N55-'Inj sep cost'!AE55</f>
        <v>#NAME?</v>
      </c>
      <c r="Q57" s="19" t="e">
        <f ca="1">$C57*'Total CH4 prod CO2 Inj'!O55+$D57*'Total CH4 prod CO2 Inj'!AF55-'Inj sep cost'!O55-'Inj sep cost'!AF55</f>
        <v>#NAME?</v>
      </c>
      <c r="R57" s="19" t="e">
        <f ca="1">$C57*'Total CH4 prod CO2 Inj'!P55+$D57*'Total CH4 prod CO2 Inj'!AG55-'Inj sep cost'!P55-'Inj sep cost'!AG55</f>
        <v>#NAME?</v>
      </c>
      <c r="S57" s="19" t="e">
        <f ca="1">$C57*'Total CH4 prod CO2 Inj'!Q55+$D57*'Total CH4 prod CO2 Inj'!AH55-'Inj sep cost'!Q55-'Inj sep cost'!AH55</f>
        <v>#NAME?</v>
      </c>
    </row>
    <row r="58" spans="2:19" x14ac:dyDescent="0.45">
      <c r="B58">
        <v>52</v>
      </c>
      <c r="C58" s="17" t="e">
        <f ca="1">C57*(1+_xll.RiskNormal($D$2,$E$2))</f>
        <v>#NAME?</v>
      </c>
      <c r="D58" s="17" t="e">
        <f ca="1">D57*(1+_xll.RiskNormal($D$3,$E$3))</f>
        <v>#NAME?</v>
      </c>
      <c r="E58" s="19" t="e">
        <f ca="1">$C58*'Total CH4 prod CO2 Inj'!C56+$D58*'Total CH4 prod CO2 Inj'!T56-'Inj sep cost'!C56-'Inj sep cost'!T56</f>
        <v>#NAME?</v>
      </c>
      <c r="F58" s="19" t="e">
        <f ca="1">$C58*'Total CH4 prod CO2 Inj'!D56+$D58*'Total CH4 prod CO2 Inj'!U56-'Inj sep cost'!D56-'Inj sep cost'!U56</f>
        <v>#NAME?</v>
      </c>
      <c r="G58" s="19" t="e">
        <f ca="1">$C58*'Total CH4 prod CO2 Inj'!E56+$D58*'Total CH4 prod CO2 Inj'!V56-'Inj sep cost'!E56-'Inj sep cost'!V56</f>
        <v>#NAME?</v>
      </c>
      <c r="H58" s="19" t="e">
        <f ca="1">$C58*'Total CH4 prod CO2 Inj'!F56+$D58*'Total CH4 prod CO2 Inj'!W56-'Inj sep cost'!F56-'Inj sep cost'!W56</f>
        <v>#NAME?</v>
      </c>
      <c r="I58" s="19" t="e">
        <f ca="1">$C58*'Total CH4 prod CO2 Inj'!G56+$D58*'Total CH4 prod CO2 Inj'!X56-'Inj sep cost'!G56-'Inj sep cost'!X56</f>
        <v>#NAME?</v>
      </c>
      <c r="J58" s="19" t="e">
        <f ca="1">$C58*'Total CH4 prod CO2 Inj'!H56+$D58*'Total CH4 prod CO2 Inj'!Y56-'Inj sep cost'!H56-'Inj sep cost'!Y56</f>
        <v>#NAME?</v>
      </c>
      <c r="K58" s="19" t="e">
        <f ca="1">$C58*'Total CH4 prod CO2 Inj'!I56+$D58*'Total CH4 prod CO2 Inj'!Z56-'Inj sep cost'!I56-'Inj sep cost'!Z56</f>
        <v>#NAME?</v>
      </c>
      <c r="L58" s="19" t="e">
        <f ca="1">$C58*'Total CH4 prod CO2 Inj'!J56+$D58*'Total CH4 prod CO2 Inj'!AA56-'Inj sep cost'!J56-'Inj sep cost'!AA56</f>
        <v>#NAME?</v>
      </c>
      <c r="M58" s="19" t="e">
        <f ca="1">$C58*'Total CH4 prod CO2 Inj'!K56+$D58*'Total CH4 prod CO2 Inj'!AB56-'Inj sep cost'!K56-'Inj sep cost'!AB56</f>
        <v>#NAME?</v>
      </c>
      <c r="N58" s="19" t="e">
        <f ca="1">$C58*'Total CH4 prod CO2 Inj'!L56+$D58*'Total CH4 prod CO2 Inj'!AC56-'Inj sep cost'!L56-'Inj sep cost'!AC56</f>
        <v>#NAME?</v>
      </c>
      <c r="O58" s="19" t="e">
        <f ca="1">$C58*'Total CH4 prod CO2 Inj'!M56+$D58*'Total CH4 prod CO2 Inj'!AD56-'Inj sep cost'!M56-'Inj sep cost'!AD56</f>
        <v>#NAME?</v>
      </c>
      <c r="P58" s="19" t="e">
        <f ca="1">$C58*'Total CH4 prod CO2 Inj'!N56+$D58*'Total CH4 prod CO2 Inj'!AE56-'Inj sep cost'!N56-'Inj sep cost'!AE56</f>
        <v>#NAME?</v>
      </c>
      <c r="Q58" s="19" t="e">
        <f ca="1">$C58*'Total CH4 prod CO2 Inj'!O56+$D58*'Total CH4 prod CO2 Inj'!AF56-'Inj sep cost'!O56-'Inj sep cost'!AF56</f>
        <v>#NAME?</v>
      </c>
      <c r="R58" s="19" t="e">
        <f ca="1">$C58*'Total CH4 prod CO2 Inj'!P56+$D58*'Total CH4 prod CO2 Inj'!AG56-'Inj sep cost'!P56-'Inj sep cost'!AG56</f>
        <v>#NAME?</v>
      </c>
      <c r="S58" s="19" t="e">
        <f ca="1">$C58*'Total CH4 prod CO2 Inj'!Q56+$D58*'Total CH4 prod CO2 Inj'!AH56-'Inj sep cost'!Q56-'Inj sep cost'!AH56</f>
        <v>#NAME?</v>
      </c>
    </row>
    <row r="59" spans="2:19" x14ac:dyDescent="0.45">
      <c r="B59">
        <v>53</v>
      </c>
      <c r="C59" s="17" t="e">
        <f ca="1">C58*(1+_xll.RiskNormal($D$2,$E$2))</f>
        <v>#NAME?</v>
      </c>
      <c r="D59" s="17" t="e">
        <f ca="1">D58*(1+_xll.RiskNormal($D$3,$E$3))</f>
        <v>#NAME?</v>
      </c>
      <c r="E59" s="19" t="e">
        <f ca="1">$C59*'Total CH4 prod CO2 Inj'!C57+$D59*'Total CH4 prod CO2 Inj'!T57-'Inj sep cost'!C57-'Inj sep cost'!T57</f>
        <v>#NAME?</v>
      </c>
      <c r="F59" s="19" t="e">
        <f ca="1">$C59*'Total CH4 prod CO2 Inj'!D57+$D59*'Total CH4 prod CO2 Inj'!U57-'Inj sep cost'!D57-'Inj sep cost'!U57</f>
        <v>#NAME?</v>
      </c>
      <c r="G59" s="19" t="e">
        <f ca="1">$C59*'Total CH4 prod CO2 Inj'!E57+$D59*'Total CH4 prod CO2 Inj'!V57-'Inj sep cost'!E57-'Inj sep cost'!V57</f>
        <v>#NAME?</v>
      </c>
      <c r="H59" s="19" t="e">
        <f ca="1">$C59*'Total CH4 prod CO2 Inj'!F57+$D59*'Total CH4 prod CO2 Inj'!W57-'Inj sep cost'!F57-'Inj sep cost'!W57</f>
        <v>#NAME?</v>
      </c>
      <c r="I59" s="19" t="e">
        <f ca="1">$C59*'Total CH4 prod CO2 Inj'!G57+$D59*'Total CH4 prod CO2 Inj'!X57-'Inj sep cost'!G57-'Inj sep cost'!X57</f>
        <v>#NAME?</v>
      </c>
      <c r="J59" s="19" t="e">
        <f ca="1">$C59*'Total CH4 prod CO2 Inj'!H57+$D59*'Total CH4 prod CO2 Inj'!Y57-'Inj sep cost'!H57-'Inj sep cost'!Y57</f>
        <v>#NAME?</v>
      </c>
      <c r="K59" s="19" t="e">
        <f ca="1">$C59*'Total CH4 prod CO2 Inj'!I57+$D59*'Total CH4 prod CO2 Inj'!Z57-'Inj sep cost'!I57-'Inj sep cost'!Z57</f>
        <v>#NAME?</v>
      </c>
      <c r="L59" s="19" t="e">
        <f ca="1">$C59*'Total CH4 prod CO2 Inj'!J57+$D59*'Total CH4 prod CO2 Inj'!AA57-'Inj sep cost'!J57-'Inj sep cost'!AA57</f>
        <v>#NAME?</v>
      </c>
      <c r="M59" s="19" t="e">
        <f ca="1">$C59*'Total CH4 prod CO2 Inj'!K57+$D59*'Total CH4 prod CO2 Inj'!AB57-'Inj sep cost'!K57-'Inj sep cost'!AB57</f>
        <v>#NAME?</v>
      </c>
      <c r="N59" s="19" t="e">
        <f ca="1">$C59*'Total CH4 prod CO2 Inj'!L57+$D59*'Total CH4 prod CO2 Inj'!AC57-'Inj sep cost'!L57-'Inj sep cost'!AC57</f>
        <v>#NAME?</v>
      </c>
      <c r="O59" s="19" t="e">
        <f ca="1">$C59*'Total CH4 prod CO2 Inj'!M57+$D59*'Total CH4 prod CO2 Inj'!AD57-'Inj sep cost'!M57-'Inj sep cost'!AD57</f>
        <v>#NAME?</v>
      </c>
      <c r="P59" s="19" t="e">
        <f ca="1">$C59*'Total CH4 prod CO2 Inj'!N57+$D59*'Total CH4 prod CO2 Inj'!AE57-'Inj sep cost'!N57-'Inj sep cost'!AE57</f>
        <v>#NAME?</v>
      </c>
      <c r="Q59" s="19" t="e">
        <f ca="1">$C59*'Total CH4 prod CO2 Inj'!O57+$D59*'Total CH4 prod CO2 Inj'!AF57-'Inj sep cost'!O57-'Inj sep cost'!AF57</f>
        <v>#NAME?</v>
      </c>
      <c r="R59" s="19" t="e">
        <f ca="1">$C59*'Total CH4 prod CO2 Inj'!P57+$D59*'Total CH4 prod CO2 Inj'!AG57-'Inj sep cost'!P57-'Inj sep cost'!AG57</f>
        <v>#NAME?</v>
      </c>
      <c r="S59" s="19" t="e">
        <f ca="1">$C59*'Total CH4 prod CO2 Inj'!Q57+$D59*'Total CH4 prod CO2 Inj'!AH57-'Inj sep cost'!Q57-'Inj sep cost'!AH57</f>
        <v>#NAME?</v>
      </c>
    </row>
    <row r="60" spans="2:19" x14ac:dyDescent="0.45">
      <c r="B60">
        <v>54</v>
      </c>
      <c r="C60" s="17" t="e">
        <f ca="1">C59*(1+_xll.RiskNormal($D$2,$E$2))</f>
        <v>#NAME?</v>
      </c>
      <c r="D60" s="17" t="e">
        <f ca="1">D59*(1+_xll.RiskNormal($D$3,$E$3))</f>
        <v>#NAME?</v>
      </c>
      <c r="E60" s="19" t="e">
        <f ca="1">$C60*'Total CH4 prod CO2 Inj'!C58+$D60*'Total CH4 prod CO2 Inj'!T58-'Inj sep cost'!C58-'Inj sep cost'!T58</f>
        <v>#NAME?</v>
      </c>
      <c r="F60" s="19" t="e">
        <f ca="1">$C60*'Total CH4 prod CO2 Inj'!D58+$D60*'Total CH4 prod CO2 Inj'!U58-'Inj sep cost'!D58-'Inj sep cost'!U58</f>
        <v>#NAME?</v>
      </c>
      <c r="G60" s="19" t="e">
        <f ca="1">$C60*'Total CH4 prod CO2 Inj'!E58+$D60*'Total CH4 prod CO2 Inj'!V58-'Inj sep cost'!E58-'Inj sep cost'!V58</f>
        <v>#NAME?</v>
      </c>
      <c r="H60" s="19" t="e">
        <f ca="1">$C60*'Total CH4 prod CO2 Inj'!F58+$D60*'Total CH4 prod CO2 Inj'!W58-'Inj sep cost'!F58-'Inj sep cost'!W58</f>
        <v>#NAME?</v>
      </c>
      <c r="I60" s="19" t="e">
        <f ca="1">$C60*'Total CH4 prod CO2 Inj'!G58+$D60*'Total CH4 prod CO2 Inj'!X58-'Inj sep cost'!G58-'Inj sep cost'!X58</f>
        <v>#NAME?</v>
      </c>
      <c r="J60" s="19" t="e">
        <f ca="1">$C60*'Total CH4 prod CO2 Inj'!H58+$D60*'Total CH4 prod CO2 Inj'!Y58-'Inj sep cost'!H58-'Inj sep cost'!Y58</f>
        <v>#NAME?</v>
      </c>
      <c r="K60" s="19" t="e">
        <f ca="1">$C60*'Total CH4 prod CO2 Inj'!I58+$D60*'Total CH4 prod CO2 Inj'!Z58-'Inj sep cost'!I58-'Inj sep cost'!Z58</f>
        <v>#NAME?</v>
      </c>
      <c r="L60" s="19" t="e">
        <f ca="1">$C60*'Total CH4 prod CO2 Inj'!J58+$D60*'Total CH4 prod CO2 Inj'!AA58-'Inj sep cost'!J58-'Inj sep cost'!AA58</f>
        <v>#NAME?</v>
      </c>
      <c r="M60" s="19" t="e">
        <f ca="1">$C60*'Total CH4 prod CO2 Inj'!K58+$D60*'Total CH4 prod CO2 Inj'!AB58-'Inj sep cost'!K58-'Inj sep cost'!AB58</f>
        <v>#NAME?</v>
      </c>
      <c r="N60" s="19" t="e">
        <f ca="1">$C60*'Total CH4 prod CO2 Inj'!L58+$D60*'Total CH4 prod CO2 Inj'!AC58-'Inj sep cost'!L58-'Inj sep cost'!AC58</f>
        <v>#NAME?</v>
      </c>
      <c r="O60" s="19" t="e">
        <f ca="1">$C60*'Total CH4 prod CO2 Inj'!M58+$D60*'Total CH4 prod CO2 Inj'!AD58-'Inj sep cost'!M58-'Inj sep cost'!AD58</f>
        <v>#NAME?</v>
      </c>
      <c r="P60" s="19" t="e">
        <f ca="1">$C60*'Total CH4 prod CO2 Inj'!N58+$D60*'Total CH4 prod CO2 Inj'!AE58-'Inj sep cost'!N58-'Inj sep cost'!AE58</f>
        <v>#NAME?</v>
      </c>
      <c r="Q60" s="19" t="e">
        <f ca="1">$C60*'Total CH4 prod CO2 Inj'!O58+$D60*'Total CH4 prod CO2 Inj'!AF58-'Inj sep cost'!O58-'Inj sep cost'!AF58</f>
        <v>#NAME?</v>
      </c>
      <c r="R60" s="19" t="e">
        <f ca="1">$C60*'Total CH4 prod CO2 Inj'!P58+$D60*'Total CH4 prod CO2 Inj'!AG58-'Inj sep cost'!P58-'Inj sep cost'!AG58</f>
        <v>#NAME?</v>
      </c>
      <c r="S60" s="19" t="e">
        <f ca="1">$C60*'Total CH4 prod CO2 Inj'!Q58+$D60*'Total CH4 prod CO2 Inj'!AH58-'Inj sep cost'!Q58-'Inj sep cost'!AH58</f>
        <v>#NAME?</v>
      </c>
    </row>
    <row r="61" spans="2:19" x14ac:dyDescent="0.45">
      <c r="B61">
        <v>55</v>
      </c>
      <c r="C61" s="17" t="e">
        <f ca="1">C60*(1+_xll.RiskNormal($D$2,$E$2))</f>
        <v>#NAME?</v>
      </c>
      <c r="D61" s="17" t="e">
        <f ca="1">D60*(1+_xll.RiskNormal($D$3,$E$3))</f>
        <v>#NAME?</v>
      </c>
      <c r="E61" s="19" t="e">
        <f ca="1">$C61*'Total CH4 prod CO2 Inj'!C59+$D61*'Total CH4 prod CO2 Inj'!T59-'Inj sep cost'!C59-'Inj sep cost'!T59</f>
        <v>#NAME?</v>
      </c>
      <c r="F61" s="19" t="e">
        <f ca="1">$C61*'Total CH4 prod CO2 Inj'!D59+$D61*'Total CH4 prod CO2 Inj'!U59-'Inj sep cost'!D59-'Inj sep cost'!U59</f>
        <v>#NAME?</v>
      </c>
      <c r="G61" s="19" t="e">
        <f ca="1">$C61*'Total CH4 prod CO2 Inj'!E59+$D61*'Total CH4 prod CO2 Inj'!V59-'Inj sep cost'!E59-'Inj sep cost'!V59</f>
        <v>#NAME?</v>
      </c>
      <c r="H61" s="19" t="e">
        <f ca="1">$C61*'Total CH4 prod CO2 Inj'!F59+$D61*'Total CH4 prod CO2 Inj'!W59-'Inj sep cost'!F59-'Inj sep cost'!W59</f>
        <v>#NAME?</v>
      </c>
      <c r="I61" s="19" t="e">
        <f ca="1">$C61*'Total CH4 prod CO2 Inj'!G59+$D61*'Total CH4 prod CO2 Inj'!X59-'Inj sep cost'!G59-'Inj sep cost'!X59</f>
        <v>#NAME?</v>
      </c>
      <c r="J61" s="19" t="e">
        <f ca="1">$C61*'Total CH4 prod CO2 Inj'!H59+$D61*'Total CH4 prod CO2 Inj'!Y59-'Inj sep cost'!H59-'Inj sep cost'!Y59</f>
        <v>#NAME?</v>
      </c>
      <c r="K61" s="19" t="e">
        <f ca="1">$C61*'Total CH4 prod CO2 Inj'!I59+$D61*'Total CH4 prod CO2 Inj'!Z59-'Inj sep cost'!I59-'Inj sep cost'!Z59</f>
        <v>#NAME?</v>
      </c>
      <c r="L61" s="19" t="e">
        <f ca="1">$C61*'Total CH4 prod CO2 Inj'!J59+$D61*'Total CH4 prod CO2 Inj'!AA59-'Inj sep cost'!J59-'Inj sep cost'!AA59</f>
        <v>#NAME?</v>
      </c>
      <c r="M61" s="19" t="e">
        <f ca="1">$C61*'Total CH4 prod CO2 Inj'!K59+$D61*'Total CH4 prod CO2 Inj'!AB59-'Inj sep cost'!K59-'Inj sep cost'!AB59</f>
        <v>#NAME?</v>
      </c>
      <c r="N61" s="19" t="e">
        <f ca="1">$C61*'Total CH4 prod CO2 Inj'!L59+$D61*'Total CH4 prod CO2 Inj'!AC59-'Inj sep cost'!L59-'Inj sep cost'!AC59</f>
        <v>#NAME?</v>
      </c>
      <c r="O61" s="19" t="e">
        <f ca="1">$C61*'Total CH4 prod CO2 Inj'!M59+$D61*'Total CH4 prod CO2 Inj'!AD59-'Inj sep cost'!M59-'Inj sep cost'!AD59</f>
        <v>#NAME?</v>
      </c>
      <c r="P61" s="19" t="e">
        <f ca="1">$C61*'Total CH4 prod CO2 Inj'!N59+$D61*'Total CH4 prod CO2 Inj'!AE59-'Inj sep cost'!N59-'Inj sep cost'!AE59</f>
        <v>#NAME?</v>
      </c>
      <c r="Q61" s="19" t="e">
        <f ca="1">$C61*'Total CH4 prod CO2 Inj'!O59+$D61*'Total CH4 prod CO2 Inj'!AF59-'Inj sep cost'!O59-'Inj sep cost'!AF59</f>
        <v>#NAME?</v>
      </c>
      <c r="R61" s="19" t="e">
        <f ca="1">$C61*'Total CH4 prod CO2 Inj'!P59+$D61*'Total CH4 prod CO2 Inj'!AG59-'Inj sep cost'!P59-'Inj sep cost'!AG59</f>
        <v>#NAME?</v>
      </c>
      <c r="S61" s="19" t="e">
        <f ca="1">$C61*'Total CH4 prod CO2 Inj'!Q59+$D61*'Total CH4 prod CO2 Inj'!AH59-'Inj sep cost'!Q59-'Inj sep cost'!AH59</f>
        <v>#NAME?</v>
      </c>
    </row>
    <row r="62" spans="2:19" x14ac:dyDescent="0.45">
      <c r="B62">
        <v>56</v>
      </c>
      <c r="C62" s="17" t="e">
        <f ca="1">C61*(1+_xll.RiskNormal($D$2,$E$2))</f>
        <v>#NAME?</v>
      </c>
      <c r="D62" s="17" t="e">
        <f ca="1">D61*(1+_xll.RiskNormal($D$3,$E$3))</f>
        <v>#NAME?</v>
      </c>
      <c r="E62" s="19" t="e">
        <f ca="1">$C62*'Total CH4 prod CO2 Inj'!C60+$D62*'Total CH4 prod CO2 Inj'!T60-'Inj sep cost'!C60-'Inj sep cost'!T60</f>
        <v>#NAME?</v>
      </c>
      <c r="F62" s="19" t="e">
        <f ca="1">$C62*'Total CH4 prod CO2 Inj'!D60+$D62*'Total CH4 prod CO2 Inj'!U60-'Inj sep cost'!D60-'Inj sep cost'!U60</f>
        <v>#NAME?</v>
      </c>
      <c r="G62" s="19" t="e">
        <f ca="1">$C62*'Total CH4 prod CO2 Inj'!E60+$D62*'Total CH4 prod CO2 Inj'!V60-'Inj sep cost'!E60-'Inj sep cost'!V60</f>
        <v>#NAME?</v>
      </c>
      <c r="H62" s="19" t="e">
        <f ca="1">$C62*'Total CH4 prod CO2 Inj'!F60+$D62*'Total CH4 prod CO2 Inj'!W60-'Inj sep cost'!F60-'Inj sep cost'!W60</f>
        <v>#NAME?</v>
      </c>
      <c r="I62" s="19" t="e">
        <f ca="1">$C62*'Total CH4 prod CO2 Inj'!G60+$D62*'Total CH4 prod CO2 Inj'!X60-'Inj sep cost'!G60-'Inj sep cost'!X60</f>
        <v>#NAME?</v>
      </c>
      <c r="J62" s="19" t="e">
        <f ca="1">$C62*'Total CH4 prod CO2 Inj'!H60+$D62*'Total CH4 prod CO2 Inj'!Y60-'Inj sep cost'!H60-'Inj sep cost'!Y60</f>
        <v>#NAME?</v>
      </c>
      <c r="K62" s="19" t="e">
        <f ca="1">$C62*'Total CH4 prod CO2 Inj'!I60+$D62*'Total CH4 prod CO2 Inj'!Z60-'Inj sep cost'!I60-'Inj sep cost'!Z60</f>
        <v>#NAME?</v>
      </c>
      <c r="L62" s="19" t="e">
        <f ca="1">$C62*'Total CH4 prod CO2 Inj'!J60+$D62*'Total CH4 prod CO2 Inj'!AA60-'Inj sep cost'!J60-'Inj sep cost'!AA60</f>
        <v>#NAME?</v>
      </c>
      <c r="M62" s="19" t="e">
        <f ca="1">$C62*'Total CH4 prod CO2 Inj'!K60+$D62*'Total CH4 prod CO2 Inj'!AB60-'Inj sep cost'!K60-'Inj sep cost'!AB60</f>
        <v>#NAME?</v>
      </c>
      <c r="N62" s="19" t="e">
        <f ca="1">$C62*'Total CH4 prod CO2 Inj'!L60+$D62*'Total CH4 prod CO2 Inj'!AC60-'Inj sep cost'!L60-'Inj sep cost'!AC60</f>
        <v>#NAME?</v>
      </c>
      <c r="O62" s="19" t="e">
        <f ca="1">$C62*'Total CH4 prod CO2 Inj'!M60+$D62*'Total CH4 prod CO2 Inj'!AD60-'Inj sep cost'!M60-'Inj sep cost'!AD60</f>
        <v>#NAME?</v>
      </c>
      <c r="P62" s="19" t="e">
        <f ca="1">$C62*'Total CH4 prod CO2 Inj'!N60+$D62*'Total CH4 prod CO2 Inj'!AE60-'Inj sep cost'!N60-'Inj sep cost'!AE60</f>
        <v>#NAME?</v>
      </c>
      <c r="Q62" s="19" t="e">
        <f ca="1">$C62*'Total CH4 prod CO2 Inj'!O60+$D62*'Total CH4 prod CO2 Inj'!AF60-'Inj sep cost'!O60-'Inj sep cost'!AF60</f>
        <v>#NAME?</v>
      </c>
      <c r="R62" s="19" t="e">
        <f ca="1">$C62*'Total CH4 prod CO2 Inj'!P60+$D62*'Total CH4 prod CO2 Inj'!AG60-'Inj sep cost'!P60-'Inj sep cost'!AG60</f>
        <v>#NAME?</v>
      </c>
      <c r="S62" s="19" t="e">
        <f ca="1">$C62*'Total CH4 prod CO2 Inj'!Q60+$D62*'Total CH4 prod CO2 Inj'!AH60-'Inj sep cost'!Q60-'Inj sep cost'!AH60</f>
        <v>#NAME?</v>
      </c>
    </row>
    <row r="63" spans="2:19" x14ac:dyDescent="0.45">
      <c r="B63">
        <v>57</v>
      </c>
      <c r="C63" s="17" t="e">
        <f ca="1">C62*(1+_xll.RiskNormal($D$2,$E$2))</f>
        <v>#NAME?</v>
      </c>
      <c r="D63" s="17" t="e">
        <f ca="1">D62*(1+_xll.RiskNormal($D$3,$E$3))</f>
        <v>#NAME?</v>
      </c>
      <c r="E63" s="19" t="e">
        <f ca="1">$C63*'Total CH4 prod CO2 Inj'!C61+$D63*'Total CH4 prod CO2 Inj'!T61-'Inj sep cost'!C61-'Inj sep cost'!T61</f>
        <v>#NAME?</v>
      </c>
      <c r="F63" s="19" t="e">
        <f ca="1">$C63*'Total CH4 prod CO2 Inj'!D61+$D63*'Total CH4 prod CO2 Inj'!U61-'Inj sep cost'!D61-'Inj sep cost'!U61</f>
        <v>#NAME?</v>
      </c>
      <c r="G63" s="19" t="e">
        <f ca="1">$C63*'Total CH4 prod CO2 Inj'!E61+$D63*'Total CH4 prod CO2 Inj'!V61-'Inj sep cost'!E61-'Inj sep cost'!V61</f>
        <v>#NAME?</v>
      </c>
      <c r="H63" s="19" t="e">
        <f ca="1">$C63*'Total CH4 prod CO2 Inj'!F61+$D63*'Total CH4 prod CO2 Inj'!W61-'Inj sep cost'!F61-'Inj sep cost'!W61</f>
        <v>#NAME?</v>
      </c>
      <c r="I63" s="19" t="e">
        <f ca="1">$C63*'Total CH4 prod CO2 Inj'!G61+$D63*'Total CH4 prod CO2 Inj'!X61-'Inj sep cost'!G61-'Inj sep cost'!X61</f>
        <v>#NAME?</v>
      </c>
      <c r="J63" s="19" t="e">
        <f ca="1">$C63*'Total CH4 prod CO2 Inj'!H61+$D63*'Total CH4 prod CO2 Inj'!Y61-'Inj sep cost'!H61-'Inj sep cost'!Y61</f>
        <v>#NAME?</v>
      </c>
      <c r="K63" s="19" t="e">
        <f ca="1">$C63*'Total CH4 prod CO2 Inj'!I61+$D63*'Total CH4 prod CO2 Inj'!Z61-'Inj sep cost'!I61-'Inj sep cost'!Z61</f>
        <v>#NAME?</v>
      </c>
      <c r="L63" s="19" t="e">
        <f ca="1">$C63*'Total CH4 prod CO2 Inj'!J61+$D63*'Total CH4 prod CO2 Inj'!AA61-'Inj sep cost'!J61-'Inj sep cost'!AA61</f>
        <v>#NAME?</v>
      </c>
      <c r="M63" s="19" t="e">
        <f ca="1">$C63*'Total CH4 prod CO2 Inj'!K61+$D63*'Total CH4 prod CO2 Inj'!AB61-'Inj sep cost'!K61-'Inj sep cost'!AB61</f>
        <v>#NAME?</v>
      </c>
      <c r="N63" s="19" t="e">
        <f ca="1">$C63*'Total CH4 prod CO2 Inj'!L61+$D63*'Total CH4 prod CO2 Inj'!AC61-'Inj sep cost'!L61-'Inj sep cost'!AC61</f>
        <v>#NAME?</v>
      </c>
      <c r="O63" s="19" t="e">
        <f ca="1">$C63*'Total CH4 prod CO2 Inj'!M61+$D63*'Total CH4 prod CO2 Inj'!AD61-'Inj sep cost'!M61-'Inj sep cost'!AD61</f>
        <v>#NAME?</v>
      </c>
      <c r="P63" s="19" t="e">
        <f ca="1">$C63*'Total CH4 prod CO2 Inj'!N61+$D63*'Total CH4 prod CO2 Inj'!AE61-'Inj sep cost'!N61-'Inj sep cost'!AE61</f>
        <v>#NAME?</v>
      </c>
      <c r="Q63" s="19" t="e">
        <f ca="1">$C63*'Total CH4 prod CO2 Inj'!O61+$D63*'Total CH4 prod CO2 Inj'!AF61-'Inj sep cost'!O61-'Inj sep cost'!AF61</f>
        <v>#NAME?</v>
      </c>
      <c r="R63" s="19" t="e">
        <f ca="1">$C63*'Total CH4 prod CO2 Inj'!P61+$D63*'Total CH4 prod CO2 Inj'!AG61-'Inj sep cost'!P61-'Inj sep cost'!AG61</f>
        <v>#NAME?</v>
      </c>
      <c r="S63" s="19" t="e">
        <f ca="1">$C63*'Total CH4 prod CO2 Inj'!Q61+$D63*'Total CH4 prod CO2 Inj'!AH61-'Inj sep cost'!Q61-'Inj sep cost'!AH61</f>
        <v>#NAME?</v>
      </c>
    </row>
    <row r="64" spans="2:19" x14ac:dyDescent="0.45">
      <c r="B64">
        <v>58</v>
      </c>
      <c r="C64" s="17" t="e">
        <f ca="1">C63*(1+_xll.RiskNormal($D$2,$E$2))</f>
        <v>#NAME?</v>
      </c>
      <c r="D64" s="17" t="e">
        <f ca="1">D63*(1+_xll.RiskNormal($D$3,$E$3))</f>
        <v>#NAME?</v>
      </c>
      <c r="E64" s="19" t="e">
        <f ca="1">$C64*'Total CH4 prod CO2 Inj'!C62+$D64*'Total CH4 prod CO2 Inj'!T62-'Inj sep cost'!C62-'Inj sep cost'!T62</f>
        <v>#NAME?</v>
      </c>
      <c r="F64" s="19" t="e">
        <f ca="1">$C64*'Total CH4 prod CO2 Inj'!D62+$D64*'Total CH4 prod CO2 Inj'!U62-'Inj sep cost'!D62-'Inj sep cost'!U62</f>
        <v>#NAME?</v>
      </c>
      <c r="G64" s="19" t="e">
        <f ca="1">$C64*'Total CH4 prod CO2 Inj'!E62+$D64*'Total CH4 prod CO2 Inj'!V62-'Inj sep cost'!E62-'Inj sep cost'!V62</f>
        <v>#NAME?</v>
      </c>
      <c r="H64" s="19" t="e">
        <f ca="1">$C64*'Total CH4 prod CO2 Inj'!F62+$D64*'Total CH4 prod CO2 Inj'!W62-'Inj sep cost'!F62-'Inj sep cost'!W62</f>
        <v>#NAME?</v>
      </c>
      <c r="I64" s="19" t="e">
        <f ca="1">$C64*'Total CH4 prod CO2 Inj'!G62+$D64*'Total CH4 prod CO2 Inj'!X62-'Inj sep cost'!G62-'Inj sep cost'!X62</f>
        <v>#NAME?</v>
      </c>
      <c r="J64" s="19" t="e">
        <f ca="1">$C64*'Total CH4 prod CO2 Inj'!H62+$D64*'Total CH4 prod CO2 Inj'!Y62-'Inj sep cost'!H62-'Inj sep cost'!Y62</f>
        <v>#NAME?</v>
      </c>
      <c r="K64" s="19" t="e">
        <f ca="1">$C64*'Total CH4 prod CO2 Inj'!I62+$D64*'Total CH4 prod CO2 Inj'!Z62-'Inj sep cost'!I62-'Inj sep cost'!Z62</f>
        <v>#NAME?</v>
      </c>
      <c r="L64" s="19" t="e">
        <f ca="1">$C64*'Total CH4 prod CO2 Inj'!J62+$D64*'Total CH4 prod CO2 Inj'!AA62-'Inj sep cost'!J62-'Inj sep cost'!AA62</f>
        <v>#NAME?</v>
      </c>
      <c r="M64" s="19" t="e">
        <f ca="1">$C64*'Total CH4 prod CO2 Inj'!K62+$D64*'Total CH4 prod CO2 Inj'!AB62-'Inj sep cost'!K62-'Inj sep cost'!AB62</f>
        <v>#NAME?</v>
      </c>
      <c r="N64" s="19" t="e">
        <f ca="1">$C64*'Total CH4 prod CO2 Inj'!L62+$D64*'Total CH4 prod CO2 Inj'!AC62-'Inj sep cost'!L62-'Inj sep cost'!AC62</f>
        <v>#NAME?</v>
      </c>
      <c r="O64" s="19" t="e">
        <f ca="1">$C64*'Total CH4 prod CO2 Inj'!M62+$D64*'Total CH4 prod CO2 Inj'!AD62-'Inj sep cost'!M62-'Inj sep cost'!AD62</f>
        <v>#NAME?</v>
      </c>
      <c r="P64" s="19" t="e">
        <f ca="1">$C64*'Total CH4 prod CO2 Inj'!N62+$D64*'Total CH4 prod CO2 Inj'!AE62-'Inj sep cost'!N62-'Inj sep cost'!AE62</f>
        <v>#NAME?</v>
      </c>
      <c r="Q64" s="19" t="e">
        <f ca="1">$C64*'Total CH4 prod CO2 Inj'!O62+$D64*'Total CH4 prod CO2 Inj'!AF62-'Inj sep cost'!O62-'Inj sep cost'!AF62</f>
        <v>#NAME?</v>
      </c>
      <c r="R64" s="19" t="e">
        <f ca="1">$C64*'Total CH4 prod CO2 Inj'!P62+$D64*'Total CH4 prod CO2 Inj'!AG62-'Inj sep cost'!P62-'Inj sep cost'!AG62</f>
        <v>#NAME?</v>
      </c>
      <c r="S64" s="19" t="e">
        <f ca="1">$C64*'Total CH4 prod CO2 Inj'!Q62+$D64*'Total CH4 prod CO2 Inj'!AH62-'Inj sep cost'!Q62-'Inj sep cost'!AH62</f>
        <v>#NAME?</v>
      </c>
    </row>
    <row r="65" spans="2:19" x14ac:dyDescent="0.45">
      <c r="B65">
        <v>59</v>
      </c>
      <c r="C65" s="17" t="e">
        <f ca="1">C64*(1+_xll.RiskNormal($D$2,$E$2))</f>
        <v>#NAME?</v>
      </c>
      <c r="D65" s="17" t="e">
        <f ca="1">D64*(1+_xll.RiskNormal($D$3,$E$3))</f>
        <v>#NAME?</v>
      </c>
      <c r="E65" s="19" t="e">
        <f ca="1">$C65*'Total CH4 prod CO2 Inj'!C63+$D65*'Total CH4 prod CO2 Inj'!T63-'Inj sep cost'!C63-'Inj sep cost'!T63</f>
        <v>#NAME?</v>
      </c>
      <c r="F65" s="19" t="e">
        <f ca="1">$C65*'Total CH4 prod CO2 Inj'!D63+$D65*'Total CH4 prod CO2 Inj'!U63-'Inj sep cost'!D63-'Inj sep cost'!U63</f>
        <v>#NAME?</v>
      </c>
      <c r="G65" s="19" t="e">
        <f ca="1">$C65*'Total CH4 prod CO2 Inj'!E63+$D65*'Total CH4 prod CO2 Inj'!V63-'Inj sep cost'!E63-'Inj sep cost'!V63</f>
        <v>#NAME?</v>
      </c>
      <c r="H65" s="19" t="e">
        <f ca="1">$C65*'Total CH4 prod CO2 Inj'!F63+$D65*'Total CH4 prod CO2 Inj'!W63-'Inj sep cost'!F63-'Inj sep cost'!W63</f>
        <v>#NAME?</v>
      </c>
      <c r="I65" s="19" t="e">
        <f ca="1">$C65*'Total CH4 prod CO2 Inj'!G63+$D65*'Total CH4 prod CO2 Inj'!X63-'Inj sep cost'!G63-'Inj sep cost'!X63</f>
        <v>#NAME?</v>
      </c>
      <c r="J65" s="19" t="e">
        <f ca="1">$C65*'Total CH4 prod CO2 Inj'!H63+$D65*'Total CH4 prod CO2 Inj'!Y63-'Inj sep cost'!H63-'Inj sep cost'!Y63</f>
        <v>#NAME?</v>
      </c>
      <c r="K65" s="19" t="e">
        <f ca="1">$C65*'Total CH4 prod CO2 Inj'!I63+$D65*'Total CH4 prod CO2 Inj'!Z63-'Inj sep cost'!I63-'Inj sep cost'!Z63</f>
        <v>#NAME?</v>
      </c>
      <c r="L65" s="19" t="e">
        <f ca="1">$C65*'Total CH4 prod CO2 Inj'!J63+$D65*'Total CH4 prod CO2 Inj'!AA63-'Inj sep cost'!J63-'Inj sep cost'!AA63</f>
        <v>#NAME?</v>
      </c>
      <c r="M65" s="19" t="e">
        <f ca="1">$C65*'Total CH4 prod CO2 Inj'!K63+$D65*'Total CH4 prod CO2 Inj'!AB63-'Inj sep cost'!K63-'Inj sep cost'!AB63</f>
        <v>#NAME?</v>
      </c>
      <c r="N65" s="19" t="e">
        <f ca="1">$C65*'Total CH4 prod CO2 Inj'!L63+$D65*'Total CH4 prod CO2 Inj'!AC63-'Inj sep cost'!L63-'Inj sep cost'!AC63</f>
        <v>#NAME?</v>
      </c>
      <c r="O65" s="19" t="e">
        <f ca="1">$C65*'Total CH4 prod CO2 Inj'!M63+$D65*'Total CH4 prod CO2 Inj'!AD63-'Inj sep cost'!M63-'Inj sep cost'!AD63</f>
        <v>#NAME?</v>
      </c>
      <c r="P65" s="19" t="e">
        <f ca="1">$C65*'Total CH4 prod CO2 Inj'!N63+$D65*'Total CH4 prod CO2 Inj'!AE63-'Inj sep cost'!N63-'Inj sep cost'!AE63</f>
        <v>#NAME?</v>
      </c>
      <c r="Q65" s="19" t="e">
        <f ca="1">$C65*'Total CH4 prod CO2 Inj'!O63+$D65*'Total CH4 prod CO2 Inj'!AF63-'Inj sep cost'!O63-'Inj sep cost'!AF63</f>
        <v>#NAME?</v>
      </c>
      <c r="R65" s="19" t="e">
        <f ca="1">$C65*'Total CH4 prod CO2 Inj'!P63+$D65*'Total CH4 prod CO2 Inj'!AG63-'Inj sep cost'!P63-'Inj sep cost'!AG63</f>
        <v>#NAME?</v>
      </c>
      <c r="S65" s="19" t="e">
        <f ca="1">$C65*'Total CH4 prod CO2 Inj'!Q63+$D65*'Total CH4 prod CO2 Inj'!AH63-'Inj sep cost'!Q63-'Inj sep cost'!AH63</f>
        <v>#NAME?</v>
      </c>
    </row>
    <row r="66" spans="2:19" x14ac:dyDescent="0.45">
      <c r="B66">
        <v>60</v>
      </c>
      <c r="C66" s="17" t="e">
        <f ca="1">C65*(1+_xll.RiskNormal($D$2,$E$2))</f>
        <v>#NAME?</v>
      </c>
      <c r="D66" s="17" t="e">
        <f ca="1">D65*(1+_xll.RiskNormal($D$3,$E$3))</f>
        <v>#NAME?</v>
      </c>
      <c r="E66" s="19" t="e">
        <f ca="1">$C66*'Total CH4 prod CO2 Inj'!C64+$D66*'Total CH4 prod CO2 Inj'!T64-'Inj sep cost'!C64-'Inj sep cost'!T64</f>
        <v>#NAME?</v>
      </c>
      <c r="F66" s="19" t="e">
        <f ca="1">$C66*'Total CH4 prod CO2 Inj'!D64+$D66*'Total CH4 prod CO2 Inj'!U64-'Inj sep cost'!D64-'Inj sep cost'!U64</f>
        <v>#NAME?</v>
      </c>
      <c r="G66" s="19" t="e">
        <f ca="1">$C66*'Total CH4 prod CO2 Inj'!E64+$D66*'Total CH4 prod CO2 Inj'!V64-'Inj sep cost'!E64-'Inj sep cost'!V64</f>
        <v>#NAME?</v>
      </c>
      <c r="H66" s="19" t="e">
        <f ca="1">$C66*'Total CH4 prod CO2 Inj'!F64+$D66*'Total CH4 prod CO2 Inj'!W64-'Inj sep cost'!F64-'Inj sep cost'!W64</f>
        <v>#NAME?</v>
      </c>
      <c r="I66" s="19" t="e">
        <f ca="1">$C66*'Total CH4 prod CO2 Inj'!G64+$D66*'Total CH4 prod CO2 Inj'!X64-'Inj sep cost'!G64-'Inj sep cost'!X64</f>
        <v>#NAME?</v>
      </c>
      <c r="J66" s="19" t="e">
        <f ca="1">$C66*'Total CH4 prod CO2 Inj'!H64+$D66*'Total CH4 prod CO2 Inj'!Y64-'Inj sep cost'!H64-'Inj sep cost'!Y64</f>
        <v>#NAME?</v>
      </c>
      <c r="K66" s="19" t="e">
        <f ca="1">$C66*'Total CH4 prod CO2 Inj'!I64+$D66*'Total CH4 prod CO2 Inj'!Z64-'Inj sep cost'!I64-'Inj sep cost'!Z64</f>
        <v>#NAME?</v>
      </c>
      <c r="L66" s="19" t="e">
        <f ca="1">$C66*'Total CH4 prod CO2 Inj'!J64+$D66*'Total CH4 prod CO2 Inj'!AA64-'Inj sep cost'!J64-'Inj sep cost'!AA64</f>
        <v>#NAME?</v>
      </c>
      <c r="M66" s="19" t="e">
        <f ca="1">$C66*'Total CH4 prod CO2 Inj'!K64+$D66*'Total CH4 prod CO2 Inj'!AB64-'Inj sep cost'!K64-'Inj sep cost'!AB64</f>
        <v>#NAME?</v>
      </c>
      <c r="N66" s="19" t="e">
        <f ca="1">$C66*'Total CH4 prod CO2 Inj'!L64+$D66*'Total CH4 prod CO2 Inj'!AC64-'Inj sep cost'!L64-'Inj sep cost'!AC64</f>
        <v>#NAME?</v>
      </c>
      <c r="O66" s="19" t="e">
        <f ca="1">$C66*'Total CH4 prod CO2 Inj'!M64+$D66*'Total CH4 prod CO2 Inj'!AD64-'Inj sep cost'!M64-'Inj sep cost'!AD64</f>
        <v>#NAME?</v>
      </c>
      <c r="P66" s="19" t="e">
        <f ca="1">$C66*'Total CH4 prod CO2 Inj'!N64+$D66*'Total CH4 prod CO2 Inj'!AE64-'Inj sep cost'!N64-'Inj sep cost'!AE64</f>
        <v>#NAME?</v>
      </c>
      <c r="Q66" s="19" t="e">
        <f ca="1">$C66*'Total CH4 prod CO2 Inj'!O64+$D66*'Total CH4 prod CO2 Inj'!AF64-'Inj sep cost'!O64-'Inj sep cost'!AF64</f>
        <v>#NAME?</v>
      </c>
      <c r="R66" s="19" t="e">
        <f ca="1">$C66*'Total CH4 prod CO2 Inj'!P64+$D66*'Total CH4 prod CO2 Inj'!AG64-'Inj sep cost'!P64-'Inj sep cost'!AG64</f>
        <v>#NAME?</v>
      </c>
      <c r="S66" s="19" t="e">
        <f ca="1">$C66*'Total CH4 prod CO2 Inj'!Q64+$D66*'Total CH4 prod CO2 Inj'!AH64-'Inj sep cost'!Q64-'Inj sep cost'!AH64</f>
        <v>#NAME?</v>
      </c>
    </row>
    <row r="67" spans="2:19" x14ac:dyDescent="0.45">
      <c r="B67">
        <v>61</v>
      </c>
      <c r="C67" s="17" t="e">
        <f ca="1">C66*(1+_xll.RiskNormal($D$2,$E$2))</f>
        <v>#NAME?</v>
      </c>
      <c r="D67" s="17" t="e">
        <f ca="1">D66*(1+_xll.RiskNormal($D$3,$E$3))</f>
        <v>#NAME?</v>
      </c>
      <c r="E67" s="19" t="e">
        <f ca="1">$C67*'Total CH4 prod CO2 Inj'!C65+$D67*'Total CH4 prod CO2 Inj'!T65-'Inj sep cost'!C65-'Inj sep cost'!T65</f>
        <v>#NAME?</v>
      </c>
      <c r="F67" s="19" t="e">
        <f ca="1">$C67*'Total CH4 prod CO2 Inj'!D65+$D67*'Total CH4 prod CO2 Inj'!U65-'Inj sep cost'!D65-'Inj sep cost'!U65</f>
        <v>#NAME?</v>
      </c>
      <c r="G67" s="19" t="e">
        <f ca="1">$C67*'Total CH4 prod CO2 Inj'!E65+$D67*'Total CH4 prod CO2 Inj'!V65-'Inj sep cost'!E65-'Inj sep cost'!V65</f>
        <v>#NAME?</v>
      </c>
      <c r="H67" s="19" t="e">
        <f ca="1">$C67*'Total CH4 prod CO2 Inj'!F65+$D67*'Total CH4 prod CO2 Inj'!W65-'Inj sep cost'!F65-'Inj sep cost'!W65</f>
        <v>#NAME?</v>
      </c>
      <c r="I67" s="19" t="e">
        <f ca="1">$C67*'Total CH4 prod CO2 Inj'!G65+$D67*'Total CH4 prod CO2 Inj'!X65-'Inj sep cost'!G65-'Inj sep cost'!X65</f>
        <v>#NAME?</v>
      </c>
      <c r="J67" s="19" t="e">
        <f ca="1">$C67*'Total CH4 prod CO2 Inj'!H65+$D67*'Total CH4 prod CO2 Inj'!Y65-'Inj sep cost'!H65-'Inj sep cost'!Y65</f>
        <v>#NAME?</v>
      </c>
      <c r="K67" s="19" t="e">
        <f ca="1">$C67*'Total CH4 prod CO2 Inj'!I65+$D67*'Total CH4 prod CO2 Inj'!Z65-'Inj sep cost'!I65-'Inj sep cost'!Z65</f>
        <v>#NAME?</v>
      </c>
      <c r="L67" s="19" t="e">
        <f ca="1">$C67*'Total CH4 prod CO2 Inj'!J65+$D67*'Total CH4 prod CO2 Inj'!AA65-'Inj sep cost'!J65-'Inj sep cost'!AA65</f>
        <v>#NAME?</v>
      </c>
      <c r="M67" s="19" t="e">
        <f ca="1">$C67*'Total CH4 prod CO2 Inj'!K65+$D67*'Total CH4 prod CO2 Inj'!AB65-'Inj sep cost'!K65-'Inj sep cost'!AB65</f>
        <v>#NAME?</v>
      </c>
      <c r="N67" s="19" t="e">
        <f ca="1">$C67*'Total CH4 prod CO2 Inj'!L65+$D67*'Total CH4 prod CO2 Inj'!AC65-'Inj sep cost'!L65-'Inj sep cost'!AC65</f>
        <v>#NAME?</v>
      </c>
      <c r="O67" s="19" t="e">
        <f ca="1">$C67*'Total CH4 prod CO2 Inj'!M65+$D67*'Total CH4 prod CO2 Inj'!AD65-'Inj sep cost'!M65-'Inj sep cost'!AD65</f>
        <v>#NAME?</v>
      </c>
      <c r="P67" s="19" t="e">
        <f ca="1">$C67*'Total CH4 prod CO2 Inj'!N65+$D67*'Total CH4 prod CO2 Inj'!AE65-'Inj sep cost'!N65-'Inj sep cost'!AE65</f>
        <v>#NAME?</v>
      </c>
      <c r="Q67" s="19" t="e">
        <f ca="1">$C67*'Total CH4 prod CO2 Inj'!O65+$D67*'Total CH4 prod CO2 Inj'!AF65-'Inj sep cost'!O65-'Inj sep cost'!AF65</f>
        <v>#NAME?</v>
      </c>
      <c r="R67" s="19" t="e">
        <f ca="1">$C67*'Total CH4 prod CO2 Inj'!P65+$D67*'Total CH4 prod CO2 Inj'!AG65-'Inj sep cost'!P65-'Inj sep cost'!AG65</f>
        <v>#NAME?</v>
      </c>
      <c r="S67" s="19" t="e">
        <f ca="1">$C67*'Total CH4 prod CO2 Inj'!Q65+$D67*'Total CH4 prod CO2 Inj'!AH65-'Inj sep cost'!Q65-'Inj sep cost'!AH65</f>
        <v>#NAME?</v>
      </c>
    </row>
    <row r="68" spans="2:19" x14ac:dyDescent="0.45">
      <c r="B68">
        <v>62</v>
      </c>
      <c r="C68" s="17" t="e">
        <f ca="1">C67*(1+_xll.RiskNormal($D$2,$E$2))</f>
        <v>#NAME?</v>
      </c>
      <c r="D68" s="17" t="e">
        <f ca="1">D67*(1+_xll.RiskNormal($D$3,$E$3))</f>
        <v>#NAME?</v>
      </c>
      <c r="E68" s="19" t="e">
        <f ca="1">$C68*'Total CH4 prod CO2 Inj'!C66+$D68*'Total CH4 prod CO2 Inj'!T66-'Inj sep cost'!C66-'Inj sep cost'!T66</f>
        <v>#NAME?</v>
      </c>
      <c r="F68" s="19" t="e">
        <f ca="1">$C68*'Total CH4 prod CO2 Inj'!D66+$D68*'Total CH4 prod CO2 Inj'!U66-'Inj sep cost'!D66-'Inj sep cost'!U66</f>
        <v>#NAME?</v>
      </c>
      <c r="G68" s="19" t="e">
        <f ca="1">$C68*'Total CH4 prod CO2 Inj'!E66+$D68*'Total CH4 prod CO2 Inj'!V66-'Inj sep cost'!E66-'Inj sep cost'!V66</f>
        <v>#NAME?</v>
      </c>
      <c r="H68" s="19" t="e">
        <f ca="1">$C68*'Total CH4 prod CO2 Inj'!F66+$D68*'Total CH4 prod CO2 Inj'!W66-'Inj sep cost'!F66-'Inj sep cost'!W66</f>
        <v>#NAME?</v>
      </c>
      <c r="I68" s="19" t="e">
        <f ca="1">$C68*'Total CH4 prod CO2 Inj'!G66+$D68*'Total CH4 prod CO2 Inj'!X66-'Inj sep cost'!G66-'Inj sep cost'!X66</f>
        <v>#NAME?</v>
      </c>
      <c r="J68" s="19" t="e">
        <f ca="1">$C68*'Total CH4 prod CO2 Inj'!H66+$D68*'Total CH4 prod CO2 Inj'!Y66-'Inj sep cost'!H66-'Inj sep cost'!Y66</f>
        <v>#NAME?</v>
      </c>
      <c r="K68" s="19" t="e">
        <f ca="1">$C68*'Total CH4 prod CO2 Inj'!I66+$D68*'Total CH4 prod CO2 Inj'!Z66-'Inj sep cost'!I66-'Inj sep cost'!Z66</f>
        <v>#NAME?</v>
      </c>
      <c r="L68" s="19" t="e">
        <f ca="1">$C68*'Total CH4 prod CO2 Inj'!J66+$D68*'Total CH4 prod CO2 Inj'!AA66-'Inj sep cost'!J66-'Inj sep cost'!AA66</f>
        <v>#NAME?</v>
      </c>
      <c r="M68" s="19" t="e">
        <f ca="1">$C68*'Total CH4 prod CO2 Inj'!K66+$D68*'Total CH4 prod CO2 Inj'!AB66-'Inj sep cost'!K66-'Inj sep cost'!AB66</f>
        <v>#NAME?</v>
      </c>
      <c r="N68" s="19" t="e">
        <f ca="1">$C68*'Total CH4 prod CO2 Inj'!L66+$D68*'Total CH4 prod CO2 Inj'!AC66-'Inj sep cost'!L66-'Inj sep cost'!AC66</f>
        <v>#NAME?</v>
      </c>
      <c r="O68" s="19" t="e">
        <f ca="1">$C68*'Total CH4 prod CO2 Inj'!M66+$D68*'Total CH4 prod CO2 Inj'!AD66-'Inj sep cost'!M66-'Inj sep cost'!AD66</f>
        <v>#NAME?</v>
      </c>
      <c r="P68" s="19" t="e">
        <f ca="1">$C68*'Total CH4 prod CO2 Inj'!N66+$D68*'Total CH4 prod CO2 Inj'!AE66-'Inj sep cost'!N66-'Inj sep cost'!AE66</f>
        <v>#NAME?</v>
      </c>
      <c r="Q68" s="19" t="e">
        <f ca="1">$C68*'Total CH4 prod CO2 Inj'!O66+$D68*'Total CH4 prod CO2 Inj'!AF66-'Inj sep cost'!O66-'Inj sep cost'!AF66</f>
        <v>#NAME?</v>
      </c>
      <c r="R68" s="19" t="e">
        <f ca="1">$C68*'Total CH4 prod CO2 Inj'!P66+$D68*'Total CH4 prod CO2 Inj'!AG66-'Inj sep cost'!P66-'Inj sep cost'!AG66</f>
        <v>#NAME?</v>
      </c>
      <c r="S68" s="19" t="e">
        <f ca="1">$C68*'Total CH4 prod CO2 Inj'!Q66+$D68*'Total CH4 prod CO2 Inj'!AH66-'Inj sep cost'!Q66-'Inj sep cost'!AH66</f>
        <v>#NAME?</v>
      </c>
    </row>
    <row r="69" spans="2:19" x14ac:dyDescent="0.45">
      <c r="B69">
        <v>63</v>
      </c>
      <c r="C69" s="17" t="e">
        <f ca="1">C68*(1+_xll.RiskNormal($D$2,$E$2))</f>
        <v>#NAME?</v>
      </c>
      <c r="D69" s="17" t="e">
        <f ca="1">D68*(1+_xll.RiskNormal($D$3,$E$3))</f>
        <v>#NAME?</v>
      </c>
      <c r="E69" s="19" t="e">
        <f ca="1">$C69*'Total CH4 prod CO2 Inj'!C67+$D69*'Total CH4 prod CO2 Inj'!T67-'Inj sep cost'!C67-'Inj sep cost'!T67</f>
        <v>#NAME?</v>
      </c>
      <c r="F69" s="19" t="e">
        <f ca="1">$C69*'Total CH4 prod CO2 Inj'!D67+$D69*'Total CH4 prod CO2 Inj'!U67-'Inj sep cost'!D67-'Inj sep cost'!U67</f>
        <v>#NAME?</v>
      </c>
      <c r="G69" s="19" t="e">
        <f ca="1">$C69*'Total CH4 prod CO2 Inj'!E67+$D69*'Total CH4 prod CO2 Inj'!V67-'Inj sep cost'!E67-'Inj sep cost'!V67</f>
        <v>#NAME?</v>
      </c>
      <c r="H69" s="19" t="e">
        <f ca="1">$C69*'Total CH4 prod CO2 Inj'!F67+$D69*'Total CH4 prod CO2 Inj'!W67-'Inj sep cost'!F67-'Inj sep cost'!W67</f>
        <v>#NAME?</v>
      </c>
      <c r="I69" s="19" t="e">
        <f ca="1">$C69*'Total CH4 prod CO2 Inj'!G67+$D69*'Total CH4 prod CO2 Inj'!X67-'Inj sep cost'!G67-'Inj sep cost'!X67</f>
        <v>#NAME?</v>
      </c>
      <c r="J69" s="19" t="e">
        <f ca="1">$C69*'Total CH4 prod CO2 Inj'!H67+$D69*'Total CH4 prod CO2 Inj'!Y67-'Inj sep cost'!H67-'Inj sep cost'!Y67</f>
        <v>#NAME?</v>
      </c>
      <c r="K69" s="19" t="e">
        <f ca="1">$C69*'Total CH4 prod CO2 Inj'!I67+$D69*'Total CH4 prod CO2 Inj'!Z67-'Inj sep cost'!I67-'Inj sep cost'!Z67</f>
        <v>#NAME?</v>
      </c>
      <c r="L69" s="19" t="e">
        <f ca="1">$C69*'Total CH4 prod CO2 Inj'!J67+$D69*'Total CH4 prod CO2 Inj'!AA67-'Inj sep cost'!J67-'Inj sep cost'!AA67</f>
        <v>#NAME?</v>
      </c>
      <c r="M69" s="19" t="e">
        <f ca="1">$C69*'Total CH4 prod CO2 Inj'!K67+$D69*'Total CH4 prod CO2 Inj'!AB67-'Inj sep cost'!K67-'Inj sep cost'!AB67</f>
        <v>#NAME?</v>
      </c>
      <c r="N69" s="19" t="e">
        <f ca="1">$C69*'Total CH4 prod CO2 Inj'!L67+$D69*'Total CH4 prod CO2 Inj'!AC67-'Inj sep cost'!L67-'Inj sep cost'!AC67</f>
        <v>#NAME?</v>
      </c>
      <c r="O69" s="19" t="e">
        <f ca="1">$C69*'Total CH4 prod CO2 Inj'!M67+$D69*'Total CH4 prod CO2 Inj'!AD67-'Inj sep cost'!M67-'Inj sep cost'!AD67</f>
        <v>#NAME?</v>
      </c>
      <c r="P69" s="19" t="e">
        <f ca="1">$C69*'Total CH4 prod CO2 Inj'!N67+$D69*'Total CH4 prod CO2 Inj'!AE67-'Inj sep cost'!N67-'Inj sep cost'!AE67</f>
        <v>#NAME?</v>
      </c>
      <c r="Q69" s="19" t="e">
        <f ca="1">$C69*'Total CH4 prod CO2 Inj'!O67+$D69*'Total CH4 prod CO2 Inj'!AF67-'Inj sep cost'!O67-'Inj sep cost'!AF67</f>
        <v>#NAME?</v>
      </c>
      <c r="R69" s="19" t="e">
        <f ca="1">$C69*'Total CH4 prod CO2 Inj'!P67+$D69*'Total CH4 prod CO2 Inj'!AG67-'Inj sep cost'!P67-'Inj sep cost'!AG67</f>
        <v>#NAME?</v>
      </c>
      <c r="S69" s="19" t="e">
        <f ca="1">$C69*'Total CH4 prod CO2 Inj'!Q67+$D69*'Total CH4 prod CO2 Inj'!AH67-'Inj sep cost'!Q67-'Inj sep cost'!AH67</f>
        <v>#NAME?</v>
      </c>
    </row>
    <row r="70" spans="2:19" x14ac:dyDescent="0.45">
      <c r="B70">
        <v>64</v>
      </c>
      <c r="C70" s="17" t="e">
        <f ca="1">C69*(1+_xll.RiskNormal($D$2,$E$2))</f>
        <v>#NAME?</v>
      </c>
      <c r="D70" s="17" t="e">
        <f ca="1">D69*(1+_xll.RiskNormal($D$3,$E$3))</f>
        <v>#NAME?</v>
      </c>
      <c r="E70" s="19" t="e">
        <f ca="1">$C70*'Total CH4 prod CO2 Inj'!C68+$D70*'Total CH4 prod CO2 Inj'!T68-'Inj sep cost'!C68-'Inj sep cost'!T68</f>
        <v>#NAME?</v>
      </c>
      <c r="F70" s="19" t="e">
        <f ca="1">$C70*'Total CH4 prod CO2 Inj'!D68+$D70*'Total CH4 prod CO2 Inj'!U68-'Inj sep cost'!D68-'Inj sep cost'!U68</f>
        <v>#NAME?</v>
      </c>
      <c r="G70" s="19" t="e">
        <f ca="1">$C70*'Total CH4 prod CO2 Inj'!E68+$D70*'Total CH4 prod CO2 Inj'!V68-'Inj sep cost'!E68-'Inj sep cost'!V68</f>
        <v>#NAME?</v>
      </c>
      <c r="H70" s="19" t="e">
        <f ca="1">$C70*'Total CH4 prod CO2 Inj'!F68+$D70*'Total CH4 prod CO2 Inj'!W68-'Inj sep cost'!F68-'Inj sep cost'!W68</f>
        <v>#NAME?</v>
      </c>
      <c r="I70" s="19" t="e">
        <f ca="1">$C70*'Total CH4 prod CO2 Inj'!G68+$D70*'Total CH4 prod CO2 Inj'!X68-'Inj sep cost'!G68-'Inj sep cost'!X68</f>
        <v>#NAME?</v>
      </c>
      <c r="J70" s="19" t="e">
        <f ca="1">$C70*'Total CH4 prod CO2 Inj'!H68+$D70*'Total CH4 prod CO2 Inj'!Y68-'Inj sep cost'!H68-'Inj sep cost'!Y68</f>
        <v>#NAME?</v>
      </c>
      <c r="K70" s="19" t="e">
        <f ca="1">$C70*'Total CH4 prod CO2 Inj'!I68+$D70*'Total CH4 prod CO2 Inj'!Z68-'Inj sep cost'!I68-'Inj sep cost'!Z68</f>
        <v>#NAME?</v>
      </c>
      <c r="L70" s="19" t="e">
        <f ca="1">$C70*'Total CH4 prod CO2 Inj'!J68+$D70*'Total CH4 prod CO2 Inj'!AA68-'Inj sep cost'!J68-'Inj sep cost'!AA68</f>
        <v>#NAME?</v>
      </c>
      <c r="M70" s="19" t="e">
        <f ca="1">$C70*'Total CH4 prod CO2 Inj'!K68+$D70*'Total CH4 prod CO2 Inj'!AB68-'Inj sep cost'!K68-'Inj sep cost'!AB68</f>
        <v>#NAME?</v>
      </c>
      <c r="N70" s="19" t="e">
        <f ca="1">$C70*'Total CH4 prod CO2 Inj'!L68+$D70*'Total CH4 prod CO2 Inj'!AC68-'Inj sep cost'!L68-'Inj sep cost'!AC68</f>
        <v>#NAME?</v>
      </c>
      <c r="O70" s="19" t="e">
        <f ca="1">$C70*'Total CH4 prod CO2 Inj'!M68+$D70*'Total CH4 prod CO2 Inj'!AD68-'Inj sep cost'!M68-'Inj sep cost'!AD68</f>
        <v>#NAME?</v>
      </c>
      <c r="P70" s="19" t="e">
        <f ca="1">$C70*'Total CH4 prod CO2 Inj'!N68+$D70*'Total CH4 prod CO2 Inj'!AE68-'Inj sep cost'!N68-'Inj sep cost'!AE68</f>
        <v>#NAME?</v>
      </c>
      <c r="Q70" s="19" t="e">
        <f ca="1">$C70*'Total CH4 prod CO2 Inj'!O68+$D70*'Total CH4 prod CO2 Inj'!AF68-'Inj sep cost'!O68-'Inj sep cost'!AF68</f>
        <v>#NAME?</v>
      </c>
      <c r="R70" s="19" t="e">
        <f ca="1">$C70*'Total CH4 prod CO2 Inj'!P68+$D70*'Total CH4 prod CO2 Inj'!AG68-'Inj sep cost'!P68-'Inj sep cost'!AG68</f>
        <v>#NAME?</v>
      </c>
      <c r="S70" s="19" t="e">
        <f ca="1">$C70*'Total CH4 prod CO2 Inj'!Q68+$D70*'Total CH4 prod CO2 Inj'!AH68-'Inj sep cost'!Q68-'Inj sep cost'!AH68</f>
        <v>#NAME?</v>
      </c>
    </row>
    <row r="71" spans="2:19" x14ac:dyDescent="0.45">
      <c r="B71">
        <v>65</v>
      </c>
      <c r="C71" s="17" t="e">
        <f ca="1">C70*(1+_xll.RiskNormal($D$2,$E$2))</f>
        <v>#NAME?</v>
      </c>
      <c r="D71" s="17" t="e">
        <f ca="1">D70*(1+_xll.RiskNormal($D$3,$E$3))</f>
        <v>#NAME?</v>
      </c>
      <c r="E71" s="19" t="e">
        <f ca="1">$C71*'Total CH4 prod CO2 Inj'!C69+$D71*'Total CH4 prod CO2 Inj'!T69-'Inj sep cost'!C69-'Inj sep cost'!T69</f>
        <v>#NAME?</v>
      </c>
      <c r="F71" s="19" t="e">
        <f ca="1">$C71*'Total CH4 prod CO2 Inj'!D69+$D71*'Total CH4 prod CO2 Inj'!U69-'Inj sep cost'!D69-'Inj sep cost'!U69</f>
        <v>#NAME?</v>
      </c>
      <c r="G71" s="19" t="e">
        <f ca="1">$C71*'Total CH4 prod CO2 Inj'!E69+$D71*'Total CH4 prod CO2 Inj'!V69-'Inj sep cost'!E69-'Inj sep cost'!V69</f>
        <v>#NAME?</v>
      </c>
      <c r="H71" s="19" t="e">
        <f ca="1">$C71*'Total CH4 prod CO2 Inj'!F69+$D71*'Total CH4 prod CO2 Inj'!W69-'Inj sep cost'!F69-'Inj sep cost'!W69</f>
        <v>#NAME?</v>
      </c>
      <c r="I71" s="19" t="e">
        <f ca="1">$C71*'Total CH4 prod CO2 Inj'!G69+$D71*'Total CH4 prod CO2 Inj'!X69-'Inj sep cost'!G69-'Inj sep cost'!X69</f>
        <v>#NAME?</v>
      </c>
      <c r="J71" s="19" t="e">
        <f ca="1">$C71*'Total CH4 prod CO2 Inj'!H69+$D71*'Total CH4 prod CO2 Inj'!Y69-'Inj sep cost'!H69-'Inj sep cost'!Y69</f>
        <v>#NAME?</v>
      </c>
      <c r="K71" s="19" t="e">
        <f ca="1">$C71*'Total CH4 prod CO2 Inj'!I69+$D71*'Total CH4 prod CO2 Inj'!Z69-'Inj sep cost'!I69-'Inj sep cost'!Z69</f>
        <v>#NAME?</v>
      </c>
      <c r="L71" s="19" t="e">
        <f ca="1">$C71*'Total CH4 prod CO2 Inj'!J69+$D71*'Total CH4 prod CO2 Inj'!AA69-'Inj sep cost'!J69-'Inj sep cost'!AA69</f>
        <v>#NAME?</v>
      </c>
      <c r="M71" s="19" t="e">
        <f ca="1">$C71*'Total CH4 prod CO2 Inj'!K69+$D71*'Total CH4 prod CO2 Inj'!AB69-'Inj sep cost'!K69-'Inj sep cost'!AB69</f>
        <v>#NAME?</v>
      </c>
      <c r="N71" s="19" t="e">
        <f ca="1">$C71*'Total CH4 prod CO2 Inj'!L69+$D71*'Total CH4 prod CO2 Inj'!AC69-'Inj sep cost'!L69-'Inj sep cost'!AC69</f>
        <v>#NAME?</v>
      </c>
      <c r="O71" s="19" t="e">
        <f ca="1">$C71*'Total CH4 prod CO2 Inj'!M69+$D71*'Total CH4 prod CO2 Inj'!AD69-'Inj sep cost'!M69-'Inj sep cost'!AD69</f>
        <v>#NAME?</v>
      </c>
      <c r="P71" s="19" t="e">
        <f ca="1">$C71*'Total CH4 prod CO2 Inj'!N69+$D71*'Total CH4 prod CO2 Inj'!AE69-'Inj sep cost'!N69-'Inj sep cost'!AE69</f>
        <v>#NAME?</v>
      </c>
      <c r="Q71" s="19" t="e">
        <f ca="1">$C71*'Total CH4 prod CO2 Inj'!O69+$D71*'Total CH4 prod CO2 Inj'!AF69-'Inj sep cost'!O69-'Inj sep cost'!AF69</f>
        <v>#NAME?</v>
      </c>
      <c r="R71" s="19" t="e">
        <f ca="1">$C71*'Total CH4 prod CO2 Inj'!P69+$D71*'Total CH4 prod CO2 Inj'!AG69-'Inj sep cost'!P69-'Inj sep cost'!AG69</f>
        <v>#NAME?</v>
      </c>
      <c r="S71" s="19" t="e">
        <f ca="1">$C71*'Total CH4 prod CO2 Inj'!Q69+$D71*'Total CH4 prod CO2 Inj'!AH69-'Inj sep cost'!Q69-'Inj sep cost'!AH69</f>
        <v>#NAME?</v>
      </c>
    </row>
    <row r="72" spans="2:19" x14ac:dyDescent="0.45">
      <c r="B72">
        <v>66</v>
      </c>
      <c r="C72" s="17" t="e">
        <f ca="1">C71*(1+_xll.RiskNormal($D$2,$E$2))</f>
        <v>#NAME?</v>
      </c>
      <c r="D72" s="17" t="e">
        <f ca="1">D71*(1+_xll.RiskNormal($D$3,$E$3))</f>
        <v>#NAME?</v>
      </c>
      <c r="E72" s="19" t="e">
        <f ca="1">$C72*'Total CH4 prod CO2 Inj'!C70+$D72*'Total CH4 prod CO2 Inj'!T70-'Inj sep cost'!C70-'Inj sep cost'!T70</f>
        <v>#NAME?</v>
      </c>
      <c r="F72" s="19" t="e">
        <f ca="1">$C72*'Total CH4 prod CO2 Inj'!D70+$D72*'Total CH4 prod CO2 Inj'!U70-'Inj sep cost'!D70-'Inj sep cost'!U70</f>
        <v>#NAME?</v>
      </c>
      <c r="G72" s="19" t="e">
        <f ca="1">$C72*'Total CH4 prod CO2 Inj'!E70+$D72*'Total CH4 prod CO2 Inj'!V70-'Inj sep cost'!E70-'Inj sep cost'!V70</f>
        <v>#NAME?</v>
      </c>
      <c r="H72" s="19" t="e">
        <f ca="1">$C72*'Total CH4 prod CO2 Inj'!F70+$D72*'Total CH4 prod CO2 Inj'!W70-'Inj sep cost'!F70-'Inj sep cost'!W70</f>
        <v>#NAME?</v>
      </c>
      <c r="I72" s="19" t="e">
        <f ca="1">$C72*'Total CH4 prod CO2 Inj'!G70+$D72*'Total CH4 prod CO2 Inj'!X70-'Inj sep cost'!G70-'Inj sep cost'!X70</f>
        <v>#NAME?</v>
      </c>
      <c r="J72" s="19" t="e">
        <f ca="1">$C72*'Total CH4 prod CO2 Inj'!H70+$D72*'Total CH4 prod CO2 Inj'!Y70-'Inj sep cost'!H70-'Inj sep cost'!Y70</f>
        <v>#NAME?</v>
      </c>
      <c r="K72" s="19" t="e">
        <f ca="1">$C72*'Total CH4 prod CO2 Inj'!I70+$D72*'Total CH4 prod CO2 Inj'!Z70-'Inj sep cost'!I70-'Inj sep cost'!Z70</f>
        <v>#NAME?</v>
      </c>
      <c r="L72" s="19" t="e">
        <f ca="1">$C72*'Total CH4 prod CO2 Inj'!J70+$D72*'Total CH4 prod CO2 Inj'!AA70-'Inj sep cost'!J70-'Inj sep cost'!AA70</f>
        <v>#NAME?</v>
      </c>
      <c r="M72" s="19" t="e">
        <f ca="1">$C72*'Total CH4 prod CO2 Inj'!K70+$D72*'Total CH4 prod CO2 Inj'!AB70-'Inj sep cost'!K70-'Inj sep cost'!AB70</f>
        <v>#NAME?</v>
      </c>
      <c r="N72" s="19" t="e">
        <f ca="1">$C72*'Total CH4 prod CO2 Inj'!L70+$D72*'Total CH4 prod CO2 Inj'!AC70-'Inj sep cost'!L70-'Inj sep cost'!AC70</f>
        <v>#NAME?</v>
      </c>
      <c r="O72" s="19" t="e">
        <f ca="1">$C72*'Total CH4 prod CO2 Inj'!M70+$D72*'Total CH4 prod CO2 Inj'!AD70-'Inj sep cost'!M70-'Inj sep cost'!AD70</f>
        <v>#NAME?</v>
      </c>
      <c r="P72" s="19" t="e">
        <f ca="1">$C72*'Total CH4 prod CO2 Inj'!N70+$D72*'Total CH4 prod CO2 Inj'!AE70-'Inj sep cost'!N70-'Inj sep cost'!AE70</f>
        <v>#NAME?</v>
      </c>
      <c r="Q72" s="19" t="e">
        <f ca="1">$C72*'Total CH4 prod CO2 Inj'!O70+$D72*'Total CH4 prod CO2 Inj'!AF70-'Inj sep cost'!O70-'Inj sep cost'!AF70</f>
        <v>#NAME?</v>
      </c>
      <c r="R72" s="19" t="e">
        <f ca="1">$C72*'Total CH4 prod CO2 Inj'!P70+$D72*'Total CH4 prod CO2 Inj'!AG70-'Inj sep cost'!P70-'Inj sep cost'!AG70</f>
        <v>#NAME?</v>
      </c>
      <c r="S72" s="19" t="e">
        <f ca="1">$C72*'Total CH4 prod CO2 Inj'!Q70+$D72*'Total CH4 prod CO2 Inj'!AH70-'Inj sep cost'!Q70-'Inj sep cost'!AH70</f>
        <v>#NAME?</v>
      </c>
    </row>
    <row r="73" spans="2:19" x14ac:dyDescent="0.45">
      <c r="B73">
        <v>67</v>
      </c>
      <c r="C73" s="17" t="e">
        <f ca="1">C72*(1+_xll.RiskNormal($D$2,$E$2))</f>
        <v>#NAME?</v>
      </c>
      <c r="D73" s="17" t="e">
        <f ca="1">D72*(1+_xll.RiskNormal($D$3,$E$3))</f>
        <v>#NAME?</v>
      </c>
      <c r="E73" s="19" t="e">
        <f ca="1">$C73*'Total CH4 prod CO2 Inj'!C71+$D73*'Total CH4 prod CO2 Inj'!T71-'Inj sep cost'!C71-'Inj sep cost'!T71</f>
        <v>#NAME?</v>
      </c>
      <c r="F73" s="19" t="e">
        <f ca="1">$C73*'Total CH4 prod CO2 Inj'!D71+$D73*'Total CH4 prod CO2 Inj'!U71-'Inj sep cost'!D71-'Inj sep cost'!U71</f>
        <v>#NAME?</v>
      </c>
      <c r="G73" s="19" t="e">
        <f ca="1">$C73*'Total CH4 prod CO2 Inj'!E71+$D73*'Total CH4 prod CO2 Inj'!V71-'Inj sep cost'!E71-'Inj sep cost'!V71</f>
        <v>#NAME?</v>
      </c>
      <c r="H73" s="19" t="e">
        <f ca="1">$C73*'Total CH4 prod CO2 Inj'!F71+$D73*'Total CH4 prod CO2 Inj'!W71-'Inj sep cost'!F71-'Inj sep cost'!W71</f>
        <v>#NAME?</v>
      </c>
      <c r="I73" s="19" t="e">
        <f ca="1">$C73*'Total CH4 prod CO2 Inj'!G71+$D73*'Total CH4 prod CO2 Inj'!X71-'Inj sep cost'!G71-'Inj sep cost'!X71</f>
        <v>#NAME?</v>
      </c>
      <c r="J73" s="19" t="e">
        <f ca="1">$C73*'Total CH4 prod CO2 Inj'!H71+$D73*'Total CH4 prod CO2 Inj'!Y71-'Inj sep cost'!H71-'Inj sep cost'!Y71</f>
        <v>#NAME?</v>
      </c>
      <c r="K73" s="19" t="e">
        <f ca="1">$C73*'Total CH4 prod CO2 Inj'!I71+$D73*'Total CH4 prod CO2 Inj'!Z71-'Inj sep cost'!I71-'Inj sep cost'!Z71</f>
        <v>#NAME?</v>
      </c>
      <c r="L73" s="19" t="e">
        <f ca="1">$C73*'Total CH4 prod CO2 Inj'!J71+$D73*'Total CH4 prod CO2 Inj'!AA71-'Inj sep cost'!J71-'Inj sep cost'!AA71</f>
        <v>#NAME?</v>
      </c>
      <c r="M73" s="19" t="e">
        <f ca="1">$C73*'Total CH4 prod CO2 Inj'!K71+$D73*'Total CH4 prod CO2 Inj'!AB71-'Inj sep cost'!K71-'Inj sep cost'!AB71</f>
        <v>#NAME?</v>
      </c>
      <c r="N73" s="19" t="e">
        <f ca="1">$C73*'Total CH4 prod CO2 Inj'!L71+$D73*'Total CH4 prod CO2 Inj'!AC71-'Inj sep cost'!L71-'Inj sep cost'!AC71</f>
        <v>#NAME?</v>
      </c>
      <c r="O73" s="19" t="e">
        <f ca="1">$C73*'Total CH4 prod CO2 Inj'!M71+$D73*'Total CH4 prod CO2 Inj'!AD71-'Inj sep cost'!M71-'Inj sep cost'!AD71</f>
        <v>#NAME?</v>
      </c>
      <c r="P73" s="19" t="e">
        <f ca="1">$C73*'Total CH4 prod CO2 Inj'!N71+$D73*'Total CH4 prod CO2 Inj'!AE71-'Inj sep cost'!N71-'Inj sep cost'!AE71</f>
        <v>#NAME?</v>
      </c>
      <c r="Q73" s="19" t="e">
        <f ca="1">$C73*'Total CH4 prod CO2 Inj'!O71+$D73*'Total CH4 prod CO2 Inj'!AF71-'Inj sep cost'!O71-'Inj sep cost'!AF71</f>
        <v>#NAME?</v>
      </c>
      <c r="R73" s="19" t="e">
        <f ca="1">$C73*'Total CH4 prod CO2 Inj'!P71+$D73*'Total CH4 prod CO2 Inj'!AG71-'Inj sep cost'!P71-'Inj sep cost'!AG71</f>
        <v>#NAME?</v>
      </c>
      <c r="S73" s="19" t="e">
        <f ca="1">$C73*'Total CH4 prod CO2 Inj'!Q71+$D73*'Total CH4 prod CO2 Inj'!AH71-'Inj sep cost'!Q71-'Inj sep cost'!AH71</f>
        <v>#NAME?</v>
      </c>
    </row>
    <row r="74" spans="2:19" x14ac:dyDescent="0.45">
      <c r="B74">
        <v>68</v>
      </c>
      <c r="C74" s="17" t="e">
        <f ca="1">C73*(1+_xll.RiskNormal($D$2,$E$2))</f>
        <v>#NAME?</v>
      </c>
      <c r="D74" s="17" t="e">
        <f ca="1">D73*(1+_xll.RiskNormal($D$3,$E$3))</f>
        <v>#NAME?</v>
      </c>
      <c r="E74" s="19" t="e">
        <f ca="1">$C74*'Total CH4 prod CO2 Inj'!C72+$D74*'Total CH4 prod CO2 Inj'!T72-'Inj sep cost'!C72-'Inj sep cost'!T72</f>
        <v>#NAME?</v>
      </c>
      <c r="F74" s="19" t="e">
        <f ca="1">$C74*'Total CH4 prod CO2 Inj'!D72+$D74*'Total CH4 prod CO2 Inj'!U72-'Inj sep cost'!D72-'Inj sep cost'!U72</f>
        <v>#NAME?</v>
      </c>
      <c r="G74" s="19" t="e">
        <f ca="1">$C74*'Total CH4 prod CO2 Inj'!E72+$D74*'Total CH4 prod CO2 Inj'!V72-'Inj sep cost'!E72-'Inj sep cost'!V72</f>
        <v>#NAME?</v>
      </c>
      <c r="H74" s="19" t="e">
        <f ca="1">$C74*'Total CH4 prod CO2 Inj'!F72+$D74*'Total CH4 prod CO2 Inj'!W72-'Inj sep cost'!F72-'Inj sep cost'!W72</f>
        <v>#NAME?</v>
      </c>
      <c r="I74" s="19" t="e">
        <f ca="1">$C74*'Total CH4 prod CO2 Inj'!G72+$D74*'Total CH4 prod CO2 Inj'!X72-'Inj sep cost'!G72-'Inj sep cost'!X72</f>
        <v>#NAME?</v>
      </c>
      <c r="J74" s="19" t="e">
        <f ca="1">$C74*'Total CH4 prod CO2 Inj'!H72+$D74*'Total CH4 prod CO2 Inj'!Y72-'Inj sep cost'!H72-'Inj sep cost'!Y72</f>
        <v>#NAME?</v>
      </c>
      <c r="K74" s="19" t="e">
        <f ca="1">$C74*'Total CH4 prod CO2 Inj'!I72+$D74*'Total CH4 prod CO2 Inj'!Z72-'Inj sep cost'!I72-'Inj sep cost'!Z72</f>
        <v>#NAME?</v>
      </c>
      <c r="L74" s="19" t="e">
        <f ca="1">$C74*'Total CH4 prod CO2 Inj'!J72+$D74*'Total CH4 prod CO2 Inj'!AA72-'Inj sep cost'!J72-'Inj sep cost'!AA72</f>
        <v>#NAME?</v>
      </c>
      <c r="M74" s="19" t="e">
        <f ca="1">$C74*'Total CH4 prod CO2 Inj'!K72+$D74*'Total CH4 prod CO2 Inj'!AB72-'Inj sep cost'!K72-'Inj sep cost'!AB72</f>
        <v>#NAME?</v>
      </c>
      <c r="N74" s="19" t="e">
        <f ca="1">$C74*'Total CH4 prod CO2 Inj'!L72+$D74*'Total CH4 prod CO2 Inj'!AC72-'Inj sep cost'!L72-'Inj sep cost'!AC72</f>
        <v>#NAME?</v>
      </c>
      <c r="O74" s="19" t="e">
        <f ca="1">$C74*'Total CH4 prod CO2 Inj'!M72+$D74*'Total CH4 prod CO2 Inj'!AD72-'Inj sep cost'!M72-'Inj sep cost'!AD72</f>
        <v>#NAME?</v>
      </c>
      <c r="P74" s="19" t="e">
        <f ca="1">$C74*'Total CH4 prod CO2 Inj'!N72+$D74*'Total CH4 prod CO2 Inj'!AE72-'Inj sep cost'!N72-'Inj sep cost'!AE72</f>
        <v>#NAME?</v>
      </c>
      <c r="Q74" s="19" t="e">
        <f ca="1">$C74*'Total CH4 prod CO2 Inj'!O72+$D74*'Total CH4 prod CO2 Inj'!AF72-'Inj sep cost'!O72-'Inj sep cost'!AF72</f>
        <v>#NAME?</v>
      </c>
      <c r="R74" s="19" t="e">
        <f ca="1">$C74*'Total CH4 prod CO2 Inj'!P72+$D74*'Total CH4 prod CO2 Inj'!AG72-'Inj sep cost'!P72-'Inj sep cost'!AG72</f>
        <v>#NAME?</v>
      </c>
      <c r="S74" s="19" t="e">
        <f ca="1">$C74*'Total CH4 prod CO2 Inj'!Q72+$D74*'Total CH4 prod CO2 Inj'!AH72-'Inj sep cost'!Q72-'Inj sep cost'!AH72</f>
        <v>#NAME?</v>
      </c>
    </row>
    <row r="75" spans="2:19" x14ac:dyDescent="0.45">
      <c r="B75">
        <v>69</v>
      </c>
      <c r="C75" s="17" t="e">
        <f ca="1">C74*(1+_xll.RiskNormal($D$2,$E$2))</f>
        <v>#NAME?</v>
      </c>
      <c r="D75" s="17" t="e">
        <f ca="1">D74*(1+_xll.RiskNormal($D$3,$E$3))</f>
        <v>#NAME?</v>
      </c>
      <c r="E75" s="19" t="e">
        <f ca="1">$C75*'Total CH4 prod CO2 Inj'!C73+$D75*'Total CH4 prod CO2 Inj'!T73-'Inj sep cost'!C73-'Inj sep cost'!T73</f>
        <v>#NAME?</v>
      </c>
      <c r="F75" s="19" t="e">
        <f ca="1">$C75*'Total CH4 prod CO2 Inj'!D73+$D75*'Total CH4 prod CO2 Inj'!U73-'Inj sep cost'!D73-'Inj sep cost'!U73</f>
        <v>#NAME?</v>
      </c>
      <c r="G75" s="19" t="e">
        <f ca="1">$C75*'Total CH4 prod CO2 Inj'!E73+$D75*'Total CH4 prod CO2 Inj'!V73-'Inj sep cost'!E73-'Inj sep cost'!V73</f>
        <v>#NAME?</v>
      </c>
      <c r="H75" s="19" t="e">
        <f ca="1">$C75*'Total CH4 prod CO2 Inj'!F73+$D75*'Total CH4 prod CO2 Inj'!W73-'Inj sep cost'!F73-'Inj sep cost'!W73</f>
        <v>#NAME?</v>
      </c>
      <c r="I75" s="19" t="e">
        <f ca="1">$C75*'Total CH4 prod CO2 Inj'!G73+$D75*'Total CH4 prod CO2 Inj'!X73-'Inj sep cost'!G73-'Inj sep cost'!X73</f>
        <v>#NAME?</v>
      </c>
      <c r="J75" s="19" t="e">
        <f ca="1">$C75*'Total CH4 prod CO2 Inj'!H73+$D75*'Total CH4 prod CO2 Inj'!Y73-'Inj sep cost'!H73-'Inj sep cost'!Y73</f>
        <v>#NAME?</v>
      </c>
      <c r="K75" s="19" t="e">
        <f ca="1">$C75*'Total CH4 prod CO2 Inj'!I73+$D75*'Total CH4 prod CO2 Inj'!Z73-'Inj sep cost'!I73-'Inj sep cost'!Z73</f>
        <v>#NAME?</v>
      </c>
      <c r="L75" s="19" t="e">
        <f ca="1">$C75*'Total CH4 prod CO2 Inj'!J73+$D75*'Total CH4 prod CO2 Inj'!AA73-'Inj sep cost'!J73-'Inj sep cost'!AA73</f>
        <v>#NAME?</v>
      </c>
      <c r="M75" s="19" t="e">
        <f ca="1">$C75*'Total CH4 prod CO2 Inj'!K73+$D75*'Total CH4 prod CO2 Inj'!AB73-'Inj sep cost'!K73-'Inj sep cost'!AB73</f>
        <v>#NAME?</v>
      </c>
      <c r="N75" s="19" t="e">
        <f ca="1">$C75*'Total CH4 prod CO2 Inj'!L73+$D75*'Total CH4 prod CO2 Inj'!AC73-'Inj sep cost'!L73-'Inj sep cost'!AC73</f>
        <v>#NAME?</v>
      </c>
      <c r="O75" s="19" t="e">
        <f ca="1">$C75*'Total CH4 prod CO2 Inj'!M73+$D75*'Total CH4 prod CO2 Inj'!AD73-'Inj sep cost'!M73-'Inj sep cost'!AD73</f>
        <v>#NAME?</v>
      </c>
      <c r="P75" s="19" t="e">
        <f ca="1">$C75*'Total CH4 prod CO2 Inj'!N73+$D75*'Total CH4 prod CO2 Inj'!AE73-'Inj sep cost'!N73-'Inj sep cost'!AE73</f>
        <v>#NAME?</v>
      </c>
      <c r="Q75" s="19" t="e">
        <f ca="1">$C75*'Total CH4 prod CO2 Inj'!O73+$D75*'Total CH4 prod CO2 Inj'!AF73-'Inj sep cost'!O73-'Inj sep cost'!AF73</f>
        <v>#NAME?</v>
      </c>
      <c r="R75" s="19" t="e">
        <f ca="1">$C75*'Total CH4 prod CO2 Inj'!P73+$D75*'Total CH4 prod CO2 Inj'!AG73-'Inj sep cost'!P73-'Inj sep cost'!AG73</f>
        <v>#NAME?</v>
      </c>
      <c r="S75" s="19" t="e">
        <f ca="1">$C75*'Total CH4 prod CO2 Inj'!Q73+$D75*'Total CH4 prod CO2 Inj'!AH73-'Inj sep cost'!Q73-'Inj sep cost'!AH73</f>
        <v>#NAME?</v>
      </c>
    </row>
    <row r="76" spans="2:19" x14ac:dyDescent="0.45">
      <c r="B76">
        <v>70</v>
      </c>
      <c r="C76" s="17" t="e">
        <f ca="1">C75*(1+_xll.RiskNormal($D$2,$E$2))</f>
        <v>#NAME?</v>
      </c>
      <c r="D76" s="17" t="e">
        <f ca="1">D75*(1+_xll.RiskNormal($D$3,$E$3))</f>
        <v>#NAME?</v>
      </c>
      <c r="E76" s="19" t="e">
        <f ca="1">$C76*'Total CH4 prod CO2 Inj'!C74+$D76*'Total CH4 prod CO2 Inj'!T74-'Inj sep cost'!C74-'Inj sep cost'!T74</f>
        <v>#NAME?</v>
      </c>
      <c r="F76" s="19" t="e">
        <f ca="1">$C76*'Total CH4 prod CO2 Inj'!D74+$D76*'Total CH4 prod CO2 Inj'!U74-'Inj sep cost'!D74-'Inj sep cost'!U74</f>
        <v>#NAME?</v>
      </c>
      <c r="G76" s="19" t="e">
        <f ca="1">$C76*'Total CH4 prod CO2 Inj'!E74+$D76*'Total CH4 prod CO2 Inj'!V74-'Inj sep cost'!E74-'Inj sep cost'!V74</f>
        <v>#NAME?</v>
      </c>
      <c r="H76" s="19" t="e">
        <f ca="1">$C76*'Total CH4 prod CO2 Inj'!F74+$D76*'Total CH4 prod CO2 Inj'!W74-'Inj sep cost'!F74-'Inj sep cost'!W74</f>
        <v>#NAME?</v>
      </c>
      <c r="I76" s="19" t="e">
        <f ca="1">$C76*'Total CH4 prod CO2 Inj'!G74+$D76*'Total CH4 prod CO2 Inj'!X74-'Inj sep cost'!G74-'Inj sep cost'!X74</f>
        <v>#NAME?</v>
      </c>
      <c r="J76" s="19" t="e">
        <f ca="1">$C76*'Total CH4 prod CO2 Inj'!H74+$D76*'Total CH4 prod CO2 Inj'!Y74-'Inj sep cost'!H74-'Inj sep cost'!Y74</f>
        <v>#NAME?</v>
      </c>
      <c r="K76" s="19" t="e">
        <f ca="1">$C76*'Total CH4 prod CO2 Inj'!I74+$D76*'Total CH4 prod CO2 Inj'!Z74-'Inj sep cost'!I74-'Inj sep cost'!Z74</f>
        <v>#NAME?</v>
      </c>
      <c r="L76" s="19" t="e">
        <f ca="1">$C76*'Total CH4 prod CO2 Inj'!J74+$D76*'Total CH4 prod CO2 Inj'!AA74-'Inj sep cost'!J74-'Inj sep cost'!AA74</f>
        <v>#NAME?</v>
      </c>
      <c r="M76" s="19" t="e">
        <f ca="1">$C76*'Total CH4 prod CO2 Inj'!K74+$D76*'Total CH4 prod CO2 Inj'!AB74-'Inj sep cost'!K74-'Inj sep cost'!AB74</f>
        <v>#NAME?</v>
      </c>
      <c r="N76" s="19" t="e">
        <f ca="1">$C76*'Total CH4 prod CO2 Inj'!L74+$D76*'Total CH4 prod CO2 Inj'!AC74-'Inj sep cost'!L74-'Inj sep cost'!AC74</f>
        <v>#NAME?</v>
      </c>
      <c r="O76" s="19" t="e">
        <f ca="1">$C76*'Total CH4 prod CO2 Inj'!M74+$D76*'Total CH4 prod CO2 Inj'!AD74-'Inj sep cost'!M74-'Inj sep cost'!AD74</f>
        <v>#NAME?</v>
      </c>
      <c r="P76" s="19" t="e">
        <f ca="1">$C76*'Total CH4 prod CO2 Inj'!N74+$D76*'Total CH4 prod CO2 Inj'!AE74-'Inj sep cost'!N74-'Inj sep cost'!AE74</f>
        <v>#NAME?</v>
      </c>
      <c r="Q76" s="19" t="e">
        <f ca="1">$C76*'Total CH4 prod CO2 Inj'!O74+$D76*'Total CH4 prod CO2 Inj'!AF74-'Inj sep cost'!O74-'Inj sep cost'!AF74</f>
        <v>#NAME?</v>
      </c>
      <c r="R76" s="19" t="e">
        <f ca="1">$C76*'Total CH4 prod CO2 Inj'!P74+$D76*'Total CH4 prod CO2 Inj'!AG74-'Inj sep cost'!P74-'Inj sep cost'!AG74</f>
        <v>#NAME?</v>
      </c>
      <c r="S76" s="19" t="e">
        <f ca="1">$C76*'Total CH4 prod CO2 Inj'!Q74+$D76*'Total CH4 prod CO2 Inj'!AH74-'Inj sep cost'!Q74-'Inj sep cost'!AH74</f>
        <v>#NAME?</v>
      </c>
    </row>
    <row r="77" spans="2:19" x14ac:dyDescent="0.45">
      <c r="B77">
        <v>71</v>
      </c>
      <c r="C77" s="17" t="e">
        <f ca="1">C76*(1+_xll.RiskNormal($D$2,$E$2))</f>
        <v>#NAME?</v>
      </c>
      <c r="D77" s="17" t="e">
        <f ca="1">D76*(1+_xll.RiskNormal($D$3,$E$3))</f>
        <v>#NAME?</v>
      </c>
      <c r="E77" s="19" t="e">
        <f ca="1">$C77*'Total CH4 prod CO2 Inj'!C75+$D77*'Total CH4 prod CO2 Inj'!T75-'Inj sep cost'!C75-'Inj sep cost'!T75</f>
        <v>#NAME?</v>
      </c>
      <c r="F77" s="19" t="e">
        <f ca="1">$C77*'Total CH4 prod CO2 Inj'!D75+$D77*'Total CH4 prod CO2 Inj'!U75-'Inj sep cost'!D75-'Inj sep cost'!U75</f>
        <v>#NAME?</v>
      </c>
      <c r="G77" s="19" t="e">
        <f ca="1">$C77*'Total CH4 prod CO2 Inj'!E75+$D77*'Total CH4 prod CO2 Inj'!V75-'Inj sep cost'!E75-'Inj sep cost'!V75</f>
        <v>#NAME?</v>
      </c>
      <c r="H77" s="19" t="e">
        <f ca="1">$C77*'Total CH4 prod CO2 Inj'!F75+$D77*'Total CH4 prod CO2 Inj'!W75-'Inj sep cost'!F75-'Inj sep cost'!W75</f>
        <v>#NAME?</v>
      </c>
      <c r="I77" s="19" t="e">
        <f ca="1">$C77*'Total CH4 prod CO2 Inj'!G75+$D77*'Total CH4 prod CO2 Inj'!X75-'Inj sep cost'!G75-'Inj sep cost'!X75</f>
        <v>#NAME?</v>
      </c>
      <c r="J77" s="19" t="e">
        <f ca="1">$C77*'Total CH4 prod CO2 Inj'!H75+$D77*'Total CH4 prod CO2 Inj'!Y75-'Inj sep cost'!H75-'Inj sep cost'!Y75</f>
        <v>#NAME?</v>
      </c>
      <c r="K77" s="19" t="e">
        <f ca="1">$C77*'Total CH4 prod CO2 Inj'!I75+$D77*'Total CH4 prod CO2 Inj'!Z75-'Inj sep cost'!I75-'Inj sep cost'!Z75</f>
        <v>#NAME?</v>
      </c>
      <c r="L77" s="19" t="e">
        <f ca="1">$C77*'Total CH4 prod CO2 Inj'!J75+$D77*'Total CH4 prod CO2 Inj'!AA75-'Inj sep cost'!J75-'Inj sep cost'!AA75</f>
        <v>#NAME?</v>
      </c>
      <c r="M77" s="19" t="e">
        <f ca="1">$C77*'Total CH4 prod CO2 Inj'!K75+$D77*'Total CH4 prod CO2 Inj'!AB75-'Inj sep cost'!K75-'Inj sep cost'!AB75</f>
        <v>#NAME?</v>
      </c>
      <c r="N77" s="19" t="e">
        <f ca="1">$C77*'Total CH4 prod CO2 Inj'!L75+$D77*'Total CH4 prod CO2 Inj'!AC75-'Inj sep cost'!L75-'Inj sep cost'!AC75</f>
        <v>#NAME?</v>
      </c>
      <c r="O77" s="19" t="e">
        <f ca="1">$C77*'Total CH4 prod CO2 Inj'!M75+$D77*'Total CH4 prod CO2 Inj'!AD75-'Inj sep cost'!M75-'Inj sep cost'!AD75</f>
        <v>#NAME?</v>
      </c>
      <c r="P77" s="19" t="e">
        <f ca="1">$C77*'Total CH4 prod CO2 Inj'!N75+$D77*'Total CH4 prod CO2 Inj'!AE75-'Inj sep cost'!N75-'Inj sep cost'!AE75</f>
        <v>#NAME?</v>
      </c>
      <c r="Q77" s="19" t="e">
        <f ca="1">$C77*'Total CH4 prod CO2 Inj'!O75+$D77*'Total CH4 prod CO2 Inj'!AF75-'Inj sep cost'!O75-'Inj sep cost'!AF75</f>
        <v>#NAME?</v>
      </c>
      <c r="R77" s="19" t="e">
        <f ca="1">$C77*'Total CH4 prod CO2 Inj'!P75+$D77*'Total CH4 prod CO2 Inj'!AG75-'Inj sep cost'!P75-'Inj sep cost'!AG75</f>
        <v>#NAME?</v>
      </c>
      <c r="S77" s="19" t="e">
        <f ca="1">$C77*'Total CH4 prod CO2 Inj'!Q75+$D77*'Total CH4 prod CO2 Inj'!AH75-'Inj sep cost'!Q75-'Inj sep cost'!AH75</f>
        <v>#NAME?</v>
      </c>
    </row>
    <row r="78" spans="2:19" x14ac:dyDescent="0.45">
      <c r="B78">
        <v>72</v>
      </c>
      <c r="C78" s="17" t="e">
        <f ca="1">C77*(1+_xll.RiskNormal($D$2,$E$2))</f>
        <v>#NAME?</v>
      </c>
      <c r="D78" s="17" t="e">
        <f ca="1">D77*(1+_xll.RiskNormal($D$3,$E$3))</f>
        <v>#NAME?</v>
      </c>
      <c r="E78" s="19" t="e">
        <f ca="1">$C78*'Total CH4 prod CO2 Inj'!C76+$D78*'Total CH4 prod CO2 Inj'!T76-'Inj sep cost'!C76-'Inj sep cost'!T76</f>
        <v>#NAME?</v>
      </c>
      <c r="F78" s="19" t="e">
        <f ca="1">$C78*'Total CH4 prod CO2 Inj'!D76+$D78*'Total CH4 prod CO2 Inj'!U76-'Inj sep cost'!D76-'Inj sep cost'!U76</f>
        <v>#NAME?</v>
      </c>
      <c r="G78" s="19" t="e">
        <f ca="1">$C78*'Total CH4 prod CO2 Inj'!E76+$D78*'Total CH4 prod CO2 Inj'!V76-'Inj sep cost'!E76-'Inj sep cost'!V76</f>
        <v>#NAME?</v>
      </c>
      <c r="H78" s="19" t="e">
        <f ca="1">$C78*'Total CH4 prod CO2 Inj'!F76+$D78*'Total CH4 prod CO2 Inj'!W76-'Inj sep cost'!F76-'Inj sep cost'!W76</f>
        <v>#NAME?</v>
      </c>
      <c r="I78" s="19" t="e">
        <f ca="1">$C78*'Total CH4 prod CO2 Inj'!G76+$D78*'Total CH4 prod CO2 Inj'!X76-'Inj sep cost'!G76-'Inj sep cost'!X76</f>
        <v>#NAME?</v>
      </c>
      <c r="J78" s="19" t="e">
        <f ca="1">$C78*'Total CH4 prod CO2 Inj'!H76+$D78*'Total CH4 prod CO2 Inj'!Y76-'Inj sep cost'!H76-'Inj sep cost'!Y76</f>
        <v>#NAME?</v>
      </c>
      <c r="K78" s="19" t="e">
        <f ca="1">$C78*'Total CH4 prod CO2 Inj'!I76+$D78*'Total CH4 prod CO2 Inj'!Z76-'Inj sep cost'!I76-'Inj sep cost'!Z76</f>
        <v>#NAME?</v>
      </c>
      <c r="L78" s="19" t="e">
        <f ca="1">$C78*'Total CH4 prod CO2 Inj'!J76+$D78*'Total CH4 prod CO2 Inj'!AA76-'Inj sep cost'!J76-'Inj sep cost'!AA76</f>
        <v>#NAME?</v>
      </c>
      <c r="M78" s="19" t="e">
        <f ca="1">$C78*'Total CH4 prod CO2 Inj'!K76+$D78*'Total CH4 prod CO2 Inj'!AB76-'Inj sep cost'!K76-'Inj sep cost'!AB76</f>
        <v>#NAME?</v>
      </c>
      <c r="N78" s="19" t="e">
        <f ca="1">$C78*'Total CH4 prod CO2 Inj'!L76+$D78*'Total CH4 prod CO2 Inj'!AC76-'Inj sep cost'!L76-'Inj sep cost'!AC76</f>
        <v>#NAME?</v>
      </c>
      <c r="O78" s="19" t="e">
        <f ca="1">$C78*'Total CH4 prod CO2 Inj'!M76+$D78*'Total CH4 prod CO2 Inj'!AD76-'Inj sep cost'!M76-'Inj sep cost'!AD76</f>
        <v>#NAME?</v>
      </c>
      <c r="P78" s="19" t="e">
        <f ca="1">$C78*'Total CH4 prod CO2 Inj'!N76+$D78*'Total CH4 prod CO2 Inj'!AE76-'Inj sep cost'!N76-'Inj sep cost'!AE76</f>
        <v>#NAME?</v>
      </c>
      <c r="Q78" s="19" t="e">
        <f ca="1">$C78*'Total CH4 prod CO2 Inj'!O76+$D78*'Total CH4 prod CO2 Inj'!AF76-'Inj sep cost'!O76-'Inj sep cost'!AF76</f>
        <v>#NAME?</v>
      </c>
      <c r="R78" s="19" t="e">
        <f ca="1">$C78*'Total CH4 prod CO2 Inj'!P76+$D78*'Total CH4 prod CO2 Inj'!AG76-'Inj sep cost'!P76-'Inj sep cost'!AG76</f>
        <v>#NAME?</v>
      </c>
      <c r="S78" s="19" t="e">
        <f ca="1">$C78*'Total CH4 prod CO2 Inj'!Q76+$D78*'Total CH4 prod CO2 Inj'!AH76-'Inj sep cost'!Q76-'Inj sep cost'!AH76</f>
        <v>#NAME?</v>
      </c>
    </row>
    <row r="79" spans="2:19" x14ac:dyDescent="0.45">
      <c r="B79">
        <v>73</v>
      </c>
      <c r="C79" s="17" t="e">
        <f ca="1">C78*(1+_xll.RiskNormal($D$2,$E$2))</f>
        <v>#NAME?</v>
      </c>
      <c r="D79" s="17" t="e">
        <f ca="1">D78*(1+_xll.RiskNormal($D$3,$E$3))</f>
        <v>#NAME?</v>
      </c>
      <c r="E79" s="19" t="e">
        <f ca="1">$C79*'Total CH4 prod CO2 Inj'!C77+$D79*'Total CH4 prod CO2 Inj'!T77-'Inj sep cost'!C77-'Inj sep cost'!T77</f>
        <v>#NAME?</v>
      </c>
      <c r="F79" s="19" t="e">
        <f ca="1">$C79*'Total CH4 prod CO2 Inj'!D77+$D79*'Total CH4 prod CO2 Inj'!U77-'Inj sep cost'!D77-'Inj sep cost'!U77</f>
        <v>#NAME?</v>
      </c>
      <c r="G79" s="19" t="e">
        <f ca="1">$C79*'Total CH4 prod CO2 Inj'!E77+$D79*'Total CH4 prod CO2 Inj'!V77-'Inj sep cost'!E77-'Inj sep cost'!V77</f>
        <v>#NAME?</v>
      </c>
      <c r="H79" s="19" t="e">
        <f ca="1">$C79*'Total CH4 prod CO2 Inj'!F77+$D79*'Total CH4 prod CO2 Inj'!W77-'Inj sep cost'!F77-'Inj sep cost'!W77</f>
        <v>#NAME?</v>
      </c>
      <c r="I79" s="19" t="e">
        <f ca="1">$C79*'Total CH4 prod CO2 Inj'!G77+$D79*'Total CH4 prod CO2 Inj'!X77-'Inj sep cost'!G77-'Inj sep cost'!X77</f>
        <v>#NAME?</v>
      </c>
      <c r="J79" s="19" t="e">
        <f ca="1">$C79*'Total CH4 prod CO2 Inj'!H77+$D79*'Total CH4 prod CO2 Inj'!Y77-'Inj sep cost'!H77-'Inj sep cost'!Y77</f>
        <v>#NAME?</v>
      </c>
      <c r="K79" s="19" t="e">
        <f ca="1">$C79*'Total CH4 prod CO2 Inj'!I77+$D79*'Total CH4 prod CO2 Inj'!Z77-'Inj sep cost'!I77-'Inj sep cost'!Z77</f>
        <v>#NAME?</v>
      </c>
      <c r="L79" s="19" t="e">
        <f ca="1">$C79*'Total CH4 prod CO2 Inj'!J77+$D79*'Total CH4 prod CO2 Inj'!AA77-'Inj sep cost'!J77-'Inj sep cost'!AA77</f>
        <v>#NAME?</v>
      </c>
      <c r="M79" s="19" t="e">
        <f ca="1">$C79*'Total CH4 prod CO2 Inj'!K77+$D79*'Total CH4 prod CO2 Inj'!AB77-'Inj sep cost'!K77-'Inj sep cost'!AB77</f>
        <v>#NAME?</v>
      </c>
      <c r="N79" s="19" t="e">
        <f ca="1">$C79*'Total CH4 prod CO2 Inj'!L77+$D79*'Total CH4 prod CO2 Inj'!AC77-'Inj sep cost'!L77-'Inj sep cost'!AC77</f>
        <v>#NAME?</v>
      </c>
      <c r="O79" s="19" t="e">
        <f ca="1">$C79*'Total CH4 prod CO2 Inj'!M77+$D79*'Total CH4 prod CO2 Inj'!AD77-'Inj sep cost'!M77-'Inj sep cost'!AD77</f>
        <v>#NAME?</v>
      </c>
      <c r="P79" s="19" t="e">
        <f ca="1">$C79*'Total CH4 prod CO2 Inj'!N77+$D79*'Total CH4 prod CO2 Inj'!AE77-'Inj sep cost'!N77-'Inj sep cost'!AE77</f>
        <v>#NAME?</v>
      </c>
      <c r="Q79" s="19" t="e">
        <f ca="1">$C79*'Total CH4 prod CO2 Inj'!O77+$D79*'Total CH4 prod CO2 Inj'!AF77-'Inj sep cost'!O77-'Inj sep cost'!AF77</f>
        <v>#NAME?</v>
      </c>
      <c r="R79" s="19" t="e">
        <f ca="1">$C79*'Total CH4 prod CO2 Inj'!P77+$D79*'Total CH4 prod CO2 Inj'!AG77-'Inj sep cost'!P77-'Inj sep cost'!AG77</f>
        <v>#NAME?</v>
      </c>
      <c r="S79" s="19" t="e">
        <f ca="1">$C79*'Total CH4 prod CO2 Inj'!Q77+$D79*'Total CH4 prod CO2 Inj'!AH77-'Inj sep cost'!Q77-'Inj sep cost'!AH77</f>
        <v>#NAME?</v>
      </c>
    </row>
    <row r="80" spans="2:19" x14ac:dyDescent="0.45">
      <c r="B80">
        <v>74</v>
      </c>
      <c r="C80" s="17" t="e">
        <f ca="1">C79*(1+_xll.RiskNormal($D$2,$E$2))</f>
        <v>#NAME?</v>
      </c>
      <c r="D80" s="17" t="e">
        <f ca="1">D79*(1+_xll.RiskNormal($D$3,$E$3))</f>
        <v>#NAME?</v>
      </c>
      <c r="E80" s="19" t="e">
        <f ca="1">$C80*'Total CH4 prod CO2 Inj'!C78+$D80*'Total CH4 prod CO2 Inj'!T78-'Inj sep cost'!C78-'Inj sep cost'!T78</f>
        <v>#NAME?</v>
      </c>
      <c r="F80" s="19" t="e">
        <f ca="1">$C80*'Total CH4 prod CO2 Inj'!D78+$D80*'Total CH4 prod CO2 Inj'!U78-'Inj sep cost'!D78-'Inj sep cost'!U78</f>
        <v>#NAME?</v>
      </c>
      <c r="G80" s="19" t="e">
        <f ca="1">$C80*'Total CH4 prod CO2 Inj'!E78+$D80*'Total CH4 prod CO2 Inj'!V78-'Inj sep cost'!E78-'Inj sep cost'!V78</f>
        <v>#NAME?</v>
      </c>
      <c r="H80" s="19" t="e">
        <f ca="1">$C80*'Total CH4 prod CO2 Inj'!F78+$D80*'Total CH4 prod CO2 Inj'!W78-'Inj sep cost'!F78-'Inj sep cost'!W78</f>
        <v>#NAME?</v>
      </c>
      <c r="I80" s="19" t="e">
        <f ca="1">$C80*'Total CH4 prod CO2 Inj'!G78+$D80*'Total CH4 prod CO2 Inj'!X78-'Inj sep cost'!G78-'Inj sep cost'!X78</f>
        <v>#NAME?</v>
      </c>
      <c r="J80" s="19" t="e">
        <f ca="1">$C80*'Total CH4 prod CO2 Inj'!H78+$D80*'Total CH4 prod CO2 Inj'!Y78-'Inj sep cost'!H78-'Inj sep cost'!Y78</f>
        <v>#NAME?</v>
      </c>
      <c r="K80" s="19" t="e">
        <f ca="1">$C80*'Total CH4 prod CO2 Inj'!I78+$D80*'Total CH4 prod CO2 Inj'!Z78-'Inj sep cost'!I78-'Inj sep cost'!Z78</f>
        <v>#NAME?</v>
      </c>
      <c r="L80" s="19" t="e">
        <f ca="1">$C80*'Total CH4 prod CO2 Inj'!J78+$D80*'Total CH4 prod CO2 Inj'!AA78-'Inj sep cost'!J78-'Inj sep cost'!AA78</f>
        <v>#NAME?</v>
      </c>
      <c r="M80" s="19" t="e">
        <f ca="1">$C80*'Total CH4 prod CO2 Inj'!K78+$D80*'Total CH4 prod CO2 Inj'!AB78-'Inj sep cost'!K78-'Inj sep cost'!AB78</f>
        <v>#NAME?</v>
      </c>
      <c r="N80" s="19" t="e">
        <f ca="1">$C80*'Total CH4 prod CO2 Inj'!L78+$D80*'Total CH4 prod CO2 Inj'!AC78-'Inj sep cost'!L78-'Inj sep cost'!AC78</f>
        <v>#NAME?</v>
      </c>
      <c r="O80" s="19" t="e">
        <f ca="1">$C80*'Total CH4 prod CO2 Inj'!M78+$D80*'Total CH4 prod CO2 Inj'!AD78-'Inj sep cost'!M78-'Inj sep cost'!AD78</f>
        <v>#NAME?</v>
      </c>
      <c r="P80" s="19" t="e">
        <f ca="1">$C80*'Total CH4 prod CO2 Inj'!N78+$D80*'Total CH4 prod CO2 Inj'!AE78-'Inj sep cost'!N78-'Inj sep cost'!AE78</f>
        <v>#NAME?</v>
      </c>
      <c r="Q80" s="19" t="e">
        <f ca="1">$C80*'Total CH4 prod CO2 Inj'!O78+$D80*'Total CH4 prod CO2 Inj'!AF78-'Inj sep cost'!O78-'Inj sep cost'!AF78</f>
        <v>#NAME?</v>
      </c>
      <c r="R80" s="19" t="e">
        <f ca="1">$C80*'Total CH4 prod CO2 Inj'!P78+$D80*'Total CH4 prod CO2 Inj'!AG78-'Inj sep cost'!P78-'Inj sep cost'!AG78</f>
        <v>#NAME?</v>
      </c>
      <c r="S80" s="19" t="e">
        <f ca="1">$C80*'Total CH4 prod CO2 Inj'!Q78+$D80*'Total CH4 prod CO2 Inj'!AH78-'Inj sep cost'!Q78-'Inj sep cost'!AH78</f>
        <v>#NAME?</v>
      </c>
    </row>
    <row r="81" spans="2:19" x14ac:dyDescent="0.45">
      <c r="B81">
        <v>75</v>
      </c>
      <c r="C81" s="17" t="e">
        <f ca="1">C80*(1+_xll.RiskNormal($D$2,$E$2))</f>
        <v>#NAME?</v>
      </c>
      <c r="D81" s="17" t="e">
        <f ca="1">D80*(1+_xll.RiskNormal($D$3,$E$3))</f>
        <v>#NAME?</v>
      </c>
      <c r="E81" s="19" t="e">
        <f ca="1">$C81*'Total CH4 prod CO2 Inj'!C79+$D81*'Total CH4 prod CO2 Inj'!T79-'Inj sep cost'!C79-'Inj sep cost'!T79</f>
        <v>#NAME?</v>
      </c>
      <c r="F81" s="19" t="e">
        <f ca="1">$C81*'Total CH4 prod CO2 Inj'!D79+$D81*'Total CH4 prod CO2 Inj'!U79-'Inj sep cost'!D79-'Inj sep cost'!U79</f>
        <v>#NAME?</v>
      </c>
      <c r="G81" s="19" t="e">
        <f ca="1">$C81*'Total CH4 prod CO2 Inj'!E79+$D81*'Total CH4 prod CO2 Inj'!V79-'Inj sep cost'!E79-'Inj sep cost'!V79</f>
        <v>#NAME?</v>
      </c>
      <c r="H81" s="19" t="e">
        <f ca="1">$C81*'Total CH4 prod CO2 Inj'!F79+$D81*'Total CH4 prod CO2 Inj'!W79-'Inj sep cost'!F79-'Inj sep cost'!W79</f>
        <v>#NAME?</v>
      </c>
      <c r="I81" s="19" t="e">
        <f ca="1">$C81*'Total CH4 prod CO2 Inj'!G79+$D81*'Total CH4 prod CO2 Inj'!X79-'Inj sep cost'!G79-'Inj sep cost'!X79</f>
        <v>#NAME?</v>
      </c>
      <c r="J81" s="19" t="e">
        <f ca="1">$C81*'Total CH4 prod CO2 Inj'!H79+$D81*'Total CH4 prod CO2 Inj'!Y79-'Inj sep cost'!H79-'Inj sep cost'!Y79</f>
        <v>#NAME?</v>
      </c>
      <c r="K81" s="19" t="e">
        <f ca="1">$C81*'Total CH4 prod CO2 Inj'!I79+$D81*'Total CH4 prod CO2 Inj'!Z79-'Inj sep cost'!I79-'Inj sep cost'!Z79</f>
        <v>#NAME?</v>
      </c>
      <c r="L81" s="19" t="e">
        <f ca="1">$C81*'Total CH4 prod CO2 Inj'!J79+$D81*'Total CH4 prod CO2 Inj'!AA79-'Inj sep cost'!J79-'Inj sep cost'!AA79</f>
        <v>#NAME?</v>
      </c>
      <c r="M81" s="19" t="e">
        <f ca="1">$C81*'Total CH4 prod CO2 Inj'!K79+$D81*'Total CH4 prod CO2 Inj'!AB79-'Inj sep cost'!K79-'Inj sep cost'!AB79</f>
        <v>#NAME?</v>
      </c>
      <c r="N81" s="19" t="e">
        <f ca="1">$C81*'Total CH4 prod CO2 Inj'!L79+$D81*'Total CH4 prod CO2 Inj'!AC79-'Inj sep cost'!L79-'Inj sep cost'!AC79</f>
        <v>#NAME?</v>
      </c>
      <c r="O81" s="19" t="e">
        <f ca="1">$C81*'Total CH4 prod CO2 Inj'!M79+$D81*'Total CH4 prod CO2 Inj'!AD79-'Inj sep cost'!M79-'Inj sep cost'!AD79</f>
        <v>#NAME?</v>
      </c>
      <c r="P81" s="19" t="e">
        <f ca="1">$C81*'Total CH4 prod CO2 Inj'!N79+$D81*'Total CH4 prod CO2 Inj'!AE79-'Inj sep cost'!N79-'Inj sep cost'!AE79</f>
        <v>#NAME?</v>
      </c>
      <c r="Q81" s="19" t="e">
        <f ca="1">$C81*'Total CH4 prod CO2 Inj'!O79+$D81*'Total CH4 prod CO2 Inj'!AF79-'Inj sep cost'!O79-'Inj sep cost'!AF79</f>
        <v>#NAME?</v>
      </c>
      <c r="R81" s="19" t="e">
        <f ca="1">$C81*'Total CH4 prod CO2 Inj'!P79+$D81*'Total CH4 prod CO2 Inj'!AG79-'Inj sep cost'!P79-'Inj sep cost'!AG79</f>
        <v>#NAME?</v>
      </c>
      <c r="S81" s="19" t="e">
        <f ca="1">$C81*'Total CH4 prod CO2 Inj'!Q79+$D81*'Total CH4 prod CO2 Inj'!AH79-'Inj sep cost'!Q79-'Inj sep cost'!AH79</f>
        <v>#NAME?</v>
      </c>
    </row>
    <row r="82" spans="2:19" x14ac:dyDescent="0.45">
      <c r="B82">
        <v>76</v>
      </c>
      <c r="C82" s="17" t="e">
        <f ca="1">C81*(1+_xll.RiskNormal($D$2,$E$2))</f>
        <v>#NAME?</v>
      </c>
      <c r="D82" s="17" t="e">
        <f ca="1">D81*(1+_xll.RiskNormal($D$3,$E$3))</f>
        <v>#NAME?</v>
      </c>
      <c r="E82" s="19" t="e">
        <f ca="1">$C82*'Total CH4 prod CO2 Inj'!C80+$D82*'Total CH4 prod CO2 Inj'!T80-'Inj sep cost'!C80-'Inj sep cost'!T80</f>
        <v>#NAME?</v>
      </c>
      <c r="F82" s="19" t="e">
        <f ca="1">$C82*'Total CH4 prod CO2 Inj'!D80+$D82*'Total CH4 prod CO2 Inj'!U80-'Inj sep cost'!D80-'Inj sep cost'!U80</f>
        <v>#NAME?</v>
      </c>
      <c r="G82" s="19" t="e">
        <f ca="1">$C82*'Total CH4 prod CO2 Inj'!E80+$D82*'Total CH4 prod CO2 Inj'!V80-'Inj sep cost'!E80-'Inj sep cost'!V80</f>
        <v>#NAME?</v>
      </c>
      <c r="H82" s="19" t="e">
        <f ca="1">$C82*'Total CH4 prod CO2 Inj'!F80+$D82*'Total CH4 prod CO2 Inj'!W80-'Inj sep cost'!F80-'Inj sep cost'!W80</f>
        <v>#NAME?</v>
      </c>
      <c r="I82" s="19" t="e">
        <f ca="1">$C82*'Total CH4 prod CO2 Inj'!G80+$D82*'Total CH4 prod CO2 Inj'!X80-'Inj sep cost'!G80-'Inj sep cost'!X80</f>
        <v>#NAME?</v>
      </c>
      <c r="J82" s="19" t="e">
        <f ca="1">$C82*'Total CH4 prod CO2 Inj'!H80+$D82*'Total CH4 prod CO2 Inj'!Y80-'Inj sep cost'!H80-'Inj sep cost'!Y80</f>
        <v>#NAME?</v>
      </c>
      <c r="K82" s="19" t="e">
        <f ca="1">$C82*'Total CH4 prod CO2 Inj'!I80+$D82*'Total CH4 prod CO2 Inj'!Z80-'Inj sep cost'!I80-'Inj sep cost'!Z80</f>
        <v>#NAME?</v>
      </c>
      <c r="L82" s="19" t="e">
        <f ca="1">$C82*'Total CH4 prod CO2 Inj'!J80+$D82*'Total CH4 prod CO2 Inj'!AA80-'Inj sep cost'!J80-'Inj sep cost'!AA80</f>
        <v>#NAME?</v>
      </c>
      <c r="M82" s="19" t="e">
        <f ca="1">$C82*'Total CH4 prod CO2 Inj'!K80+$D82*'Total CH4 prod CO2 Inj'!AB80-'Inj sep cost'!K80-'Inj sep cost'!AB80</f>
        <v>#NAME?</v>
      </c>
      <c r="N82" s="19" t="e">
        <f ca="1">$C82*'Total CH4 prod CO2 Inj'!L80+$D82*'Total CH4 prod CO2 Inj'!AC80-'Inj sep cost'!L80-'Inj sep cost'!AC80</f>
        <v>#NAME?</v>
      </c>
      <c r="O82" s="19" t="e">
        <f ca="1">$C82*'Total CH4 prod CO2 Inj'!M80+$D82*'Total CH4 prod CO2 Inj'!AD80-'Inj sep cost'!M80-'Inj sep cost'!AD80</f>
        <v>#NAME?</v>
      </c>
      <c r="P82" s="19" t="e">
        <f ca="1">$C82*'Total CH4 prod CO2 Inj'!N80+$D82*'Total CH4 prod CO2 Inj'!AE80-'Inj sep cost'!N80-'Inj sep cost'!AE80</f>
        <v>#NAME?</v>
      </c>
      <c r="Q82" s="19" t="e">
        <f ca="1">$C82*'Total CH4 prod CO2 Inj'!O80+$D82*'Total CH4 prod CO2 Inj'!AF80-'Inj sep cost'!O80-'Inj sep cost'!AF80</f>
        <v>#NAME?</v>
      </c>
      <c r="R82" s="19" t="e">
        <f ca="1">$C82*'Total CH4 prod CO2 Inj'!P80+$D82*'Total CH4 prod CO2 Inj'!AG80-'Inj sep cost'!P80-'Inj sep cost'!AG80</f>
        <v>#NAME?</v>
      </c>
      <c r="S82" s="19" t="e">
        <f ca="1">$C82*'Total CH4 prod CO2 Inj'!Q80+$D82*'Total CH4 prod CO2 Inj'!AH80-'Inj sep cost'!Q80-'Inj sep cost'!AH80</f>
        <v>#NAME?</v>
      </c>
    </row>
    <row r="83" spans="2:19" x14ac:dyDescent="0.45">
      <c r="B83">
        <v>77</v>
      </c>
      <c r="C83" s="17" t="e">
        <f ca="1">C82*(1+_xll.RiskNormal($D$2,$E$2))</f>
        <v>#NAME?</v>
      </c>
      <c r="D83" s="17" t="e">
        <f ca="1">D82*(1+_xll.RiskNormal($D$3,$E$3))</f>
        <v>#NAME?</v>
      </c>
      <c r="E83" s="19" t="e">
        <f ca="1">$C83*'Total CH4 prod CO2 Inj'!C81+$D83*'Total CH4 prod CO2 Inj'!T81-'Inj sep cost'!C81-'Inj sep cost'!T81</f>
        <v>#NAME?</v>
      </c>
      <c r="F83" s="19" t="e">
        <f ca="1">$C83*'Total CH4 prod CO2 Inj'!D81+$D83*'Total CH4 prod CO2 Inj'!U81-'Inj sep cost'!D81-'Inj sep cost'!U81</f>
        <v>#NAME?</v>
      </c>
      <c r="G83" s="19" t="e">
        <f ca="1">$C83*'Total CH4 prod CO2 Inj'!E81+$D83*'Total CH4 prod CO2 Inj'!V81-'Inj sep cost'!E81-'Inj sep cost'!V81</f>
        <v>#NAME?</v>
      </c>
      <c r="H83" s="19" t="e">
        <f ca="1">$C83*'Total CH4 prod CO2 Inj'!F81+$D83*'Total CH4 prod CO2 Inj'!W81-'Inj sep cost'!F81-'Inj sep cost'!W81</f>
        <v>#NAME?</v>
      </c>
      <c r="I83" s="19" t="e">
        <f ca="1">$C83*'Total CH4 prod CO2 Inj'!G81+$D83*'Total CH4 prod CO2 Inj'!X81-'Inj sep cost'!G81-'Inj sep cost'!X81</f>
        <v>#NAME?</v>
      </c>
      <c r="J83" s="19" t="e">
        <f ca="1">$C83*'Total CH4 prod CO2 Inj'!H81+$D83*'Total CH4 prod CO2 Inj'!Y81-'Inj sep cost'!H81-'Inj sep cost'!Y81</f>
        <v>#NAME?</v>
      </c>
      <c r="K83" s="19" t="e">
        <f ca="1">$C83*'Total CH4 prod CO2 Inj'!I81+$D83*'Total CH4 prod CO2 Inj'!Z81-'Inj sep cost'!I81-'Inj sep cost'!Z81</f>
        <v>#NAME?</v>
      </c>
      <c r="L83" s="19" t="e">
        <f ca="1">$C83*'Total CH4 prod CO2 Inj'!J81+$D83*'Total CH4 prod CO2 Inj'!AA81-'Inj sep cost'!J81-'Inj sep cost'!AA81</f>
        <v>#NAME?</v>
      </c>
      <c r="M83" s="19" t="e">
        <f ca="1">$C83*'Total CH4 prod CO2 Inj'!K81+$D83*'Total CH4 prod CO2 Inj'!AB81-'Inj sep cost'!K81-'Inj sep cost'!AB81</f>
        <v>#NAME?</v>
      </c>
      <c r="N83" s="19" t="e">
        <f ca="1">$C83*'Total CH4 prod CO2 Inj'!L81+$D83*'Total CH4 prod CO2 Inj'!AC81-'Inj sep cost'!L81-'Inj sep cost'!AC81</f>
        <v>#NAME?</v>
      </c>
      <c r="O83" s="19" t="e">
        <f ca="1">$C83*'Total CH4 prod CO2 Inj'!M81+$D83*'Total CH4 prod CO2 Inj'!AD81-'Inj sep cost'!M81-'Inj sep cost'!AD81</f>
        <v>#NAME?</v>
      </c>
      <c r="P83" s="19" t="e">
        <f ca="1">$C83*'Total CH4 prod CO2 Inj'!N81+$D83*'Total CH4 prod CO2 Inj'!AE81-'Inj sep cost'!N81-'Inj sep cost'!AE81</f>
        <v>#NAME?</v>
      </c>
      <c r="Q83" s="19" t="e">
        <f ca="1">$C83*'Total CH4 prod CO2 Inj'!O81+$D83*'Total CH4 prod CO2 Inj'!AF81-'Inj sep cost'!O81-'Inj sep cost'!AF81</f>
        <v>#NAME?</v>
      </c>
      <c r="R83" s="19" t="e">
        <f ca="1">$C83*'Total CH4 prod CO2 Inj'!P81+$D83*'Total CH4 prod CO2 Inj'!AG81-'Inj sep cost'!P81-'Inj sep cost'!AG81</f>
        <v>#NAME?</v>
      </c>
      <c r="S83" s="19" t="e">
        <f ca="1">$C83*'Total CH4 prod CO2 Inj'!Q81+$D83*'Total CH4 prod CO2 Inj'!AH81-'Inj sep cost'!Q81-'Inj sep cost'!AH81</f>
        <v>#NAME?</v>
      </c>
    </row>
    <row r="84" spans="2:19" x14ac:dyDescent="0.45">
      <c r="B84">
        <v>78</v>
      </c>
      <c r="C84" s="17" t="e">
        <f ca="1">C83*(1+_xll.RiskNormal($D$2,$E$2))</f>
        <v>#NAME?</v>
      </c>
      <c r="D84" s="17" t="e">
        <f ca="1">D83*(1+_xll.RiskNormal($D$3,$E$3))</f>
        <v>#NAME?</v>
      </c>
      <c r="E84" s="19" t="e">
        <f ca="1">$C84*'Total CH4 prod CO2 Inj'!C82+$D84*'Total CH4 prod CO2 Inj'!T82-'Inj sep cost'!C82-'Inj sep cost'!T82</f>
        <v>#NAME?</v>
      </c>
      <c r="F84" s="19" t="e">
        <f ca="1">$C84*'Total CH4 prod CO2 Inj'!D82+$D84*'Total CH4 prod CO2 Inj'!U82-'Inj sep cost'!D82-'Inj sep cost'!U82</f>
        <v>#NAME?</v>
      </c>
      <c r="G84" s="19" t="e">
        <f ca="1">$C84*'Total CH4 prod CO2 Inj'!E82+$D84*'Total CH4 prod CO2 Inj'!V82-'Inj sep cost'!E82-'Inj sep cost'!V82</f>
        <v>#NAME?</v>
      </c>
      <c r="H84" s="19" t="e">
        <f ca="1">$C84*'Total CH4 prod CO2 Inj'!F82+$D84*'Total CH4 prod CO2 Inj'!W82-'Inj sep cost'!F82-'Inj sep cost'!W82</f>
        <v>#NAME?</v>
      </c>
      <c r="I84" s="19" t="e">
        <f ca="1">$C84*'Total CH4 prod CO2 Inj'!G82+$D84*'Total CH4 prod CO2 Inj'!X82-'Inj sep cost'!G82-'Inj sep cost'!X82</f>
        <v>#NAME?</v>
      </c>
      <c r="J84" s="19" t="e">
        <f ca="1">$C84*'Total CH4 prod CO2 Inj'!H82+$D84*'Total CH4 prod CO2 Inj'!Y82-'Inj sep cost'!H82-'Inj sep cost'!Y82</f>
        <v>#NAME?</v>
      </c>
      <c r="K84" s="19" t="e">
        <f ca="1">$C84*'Total CH4 prod CO2 Inj'!I82+$D84*'Total CH4 prod CO2 Inj'!Z82-'Inj sep cost'!I82-'Inj sep cost'!Z82</f>
        <v>#NAME?</v>
      </c>
      <c r="L84" s="19" t="e">
        <f ca="1">$C84*'Total CH4 prod CO2 Inj'!J82+$D84*'Total CH4 prod CO2 Inj'!AA82-'Inj sep cost'!J82-'Inj sep cost'!AA82</f>
        <v>#NAME?</v>
      </c>
      <c r="M84" s="19" t="e">
        <f ca="1">$C84*'Total CH4 prod CO2 Inj'!K82+$D84*'Total CH4 prod CO2 Inj'!AB82-'Inj sep cost'!K82-'Inj sep cost'!AB82</f>
        <v>#NAME?</v>
      </c>
      <c r="N84" s="19" t="e">
        <f ca="1">$C84*'Total CH4 prod CO2 Inj'!L82+$D84*'Total CH4 prod CO2 Inj'!AC82-'Inj sep cost'!L82-'Inj sep cost'!AC82</f>
        <v>#NAME?</v>
      </c>
      <c r="O84" s="19" t="e">
        <f ca="1">$C84*'Total CH4 prod CO2 Inj'!M82+$D84*'Total CH4 prod CO2 Inj'!AD82-'Inj sep cost'!M82-'Inj sep cost'!AD82</f>
        <v>#NAME?</v>
      </c>
      <c r="P84" s="19" t="e">
        <f ca="1">$C84*'Total CH4 prod CO2 Inj'!N82+$D84*'Total CH4 prod CO2 Inj'!AE82-'Inj sep cost'!N82-'Inj sep cost'!AE82</f>
        <v>#NAME?</v>
      </c>
      <c r="Q84" s="19" t="e">
        <f ca="1">$C84*'Total CH4 prod CO2 Inj'!O82+$D84*'Total CH4 prod CO2 Inj'!AF82-'Inj sep cost'!O82-'Inj sep cost'!AF82</f>
        <v>#NAME?</v>
      </c>
      <c r="R84" s="19" t="e">
        <f ca="1">$C84*'Total CH4 prod CO2 Inj'!P82+$D84*'Total CH4 prod CO2 Inj'!AG82-'Inj sep cost'!P82-'Inj sep cost'!AG82</f>
        <v>#NAME?</v>
      </c>
      <c r="S84" s="19" t="e">
        <f ca="1">$C84*'Total CH4 prod CO2 Inj'!Q82+$D84*'Total CH4 prod CO2 Inj'!AH82-'Inj sep cost'!Q82-'Inj sep cost'!AH82</f>
        <v>#NAME?</v>
      </c>
    </row>
    <row r="85" spans="2:19" x14ac:dyDescent="0.45">
      <c r="B85">
        <v>79</v>
      </c>
      <c r="C85" s="17" t="e">
        <f ca="1">C84*(1+_xll.RiskNormal($D$2,$E$2))</f>
        <v>#NAME?</v>
      </c>
      <c r="D85" s="17" t="e">
        <f ca="1">D84*(1+_xll.RiskNormal($D$3,$E$3))</f>
        <v>#NAME?</v>
      </c>
      <c r="E85" s="19" t="e">
        <f ca="1">$C85*'Total CH4 prod CO2 Inj'!C83+$D85*'Total CH4 prod CO2 Inj'!T83-'Inj sep cost'!C83-'Inj sep cost'!T83</f>
        <v>#NAME?</v>
      </c>
      <c r="F85" s="19" t="e">
        <f ca="1">$C85*'Total CH4 prod CO2 Inj'!D83+$D85*'Total CH4 prod CO2 Inj'!U83-'Inj sep cost'!D83-'Inj sep cost'!U83</f>
        <v>#NAME?</v>
      </c>
      <c r="G85" s="19" t="e">
        <f ca="1">$C85*'Total CH4 prod CO2 Inj'!E83+$D85*'Total CH4 prod CO2 Inj'!V83-'Inj sep cost'!E83-'Inj sep cost'!V83</f>
        <v>#NAME?</v>
      </c>
      <c r="H85" s="19" t="e">
        <f ca="1">$C85*'Total CH4 prod CO2 Inj'!F83+$D85*'Total CH4 prod CO2 Inj'!W83-'Inj sep cost'!F83-'Inj sep cost'!W83</f>
        <v>#NAME?</v>
      </c>
      <c r="I85" s="19" t="e">
        <f ca="1">$C85*'Total CH4 prod CO2 Inj'!G83+$D85*'Total CH4 prod CO2 Inj'!X83-'Inj sep cost'!G83-'Inj sep cost'!X83</f>
        <v>#NAME?</v>
      </c>
      <c r="J85" s="19" t="e">
        <f ca="1">$C85*'Total CH4 prod CO2 Inj'!H83+$D85*'Total CH4 prod CO2 Inj'!Y83-'Inj sep cost'!H83-'Inj sep cost'!Y83</f>
        <v>#NAME?</v>
      </c>
      <c r="K85" s="19" t="e">
        <f ca="1">$C85*'Total CH4 prod CO2 Inj'!I83+$D85*'Total CH4 prod CO2 Inj'!Z83-'Inj sep cost'!I83-'Inj sep cost'!Z83</f>
        <v>#NAME?</v>
      </c>
      <c r="L85" s="19" t="e">
        <f ca="1">$C85*'Total CH4 prod CO2 Inj'!J83+$D85*'Total CH4 prod CO2 Inj'!AA83-'Inj sep cost'!J83-'Inj sep cost'!AA83</f>
        <v>#NAME?</v>
      </c>
      <c r="M85" s="19" t="e">
        <f ca="1">$C85*'Total CH4 prod CO2 Inj'!K83+$D85*'Total CH4 prod CO2 Inj'!AB83-'Inj sep cost'!K83-'Inj sep cost'!AB83</f>
        <v>#NAME?</v>
      </c>
      <c r="N85" s="19" t="e">
        <f ca="1">$C85*'Total CH4 prod CO2 Inj'!L83+$D85*'Total CH4 prod CO2 Inj'!AC83-'Inj sep cost'!L83-'Inj sep cost'!AC83</f>
        <v>#NAME?</v>
      </c>
      <c r="O85" s="19" t="e">
        <f ca="1">$C85*'Total CH4 prod CO2 Inj'!M83+$D85*'Total CH4 prod CO2 Inj'!AD83-'Inj sep cost'!M83-'Inj sep cost'!AD83</f>
        <v>#NAME?</v>
      </c>
      <c r="P85" s="19" t="e">
        <f ca="1">$C85*'Total CH4 prod CO2 Inj'!N83+$D85*'Total CH4 prod CO2 Inj'!AE83-'Inj sep cost'!N83-'Inj sep cost'!AE83</f>
        <v>#NAME?</v>
      </c>
      <c r="Q85" s="19" t="e">
        <f ca="1">$C85*'Total CH4 prod CO2 Inj'!O83+$D85*'Total CH4 prod CO2 Inj'!AF83-'Inj sep cost'!O83-'Inj sep cost'!AF83</f>
        <v>#NAME?</v>
      </c>
      <c r="R85" s="19" t="e">
        <f ca="1">$C85*'Total CH4 prod CO2 Inj'!P83+$D85*'Total CH4 prod CO2 Inj'!AG83-'Inj sep cost'!P83-'Inj sep cost'!AG83</f>
        <v>#NAME?</v>
      </c>
      <c r="S85" s="19" t="e">
        <f ca="1">$C85*'Total CH4 prod CO2 Inj'!Q83+$D85*'Total CH4 prod CO2 Inj'!AH83-'Inj sep cost'!Q83-'Inj sep cost'!AH83</f>
        <v>#NAME?</v>
      </c>
    </row>
    <row r="86" spans="2:19" x14ac:dyDescent="0.45">
      <c r="B86">
        <v>80</v>
      </c>
      <c r="C86" s="17" t="e">
        <f ca="1">C85*(1+_xll.RiskNormal($D$2,$E$2))</f>
        <v>#NAME?</v>
      </c>
      <c r="D86" s="17" t="e">
        <f ca="1">D85*(1+_xll.RiskNormal($D$3,$E$3))</f>
        <v>#NAME?</v>
      </c>
      <c r="E86" s="19" t="e">
        <f ca="1">$C86*'Total CH4 prod CO2 Inj'!C84+$D86*'Total CH4 prod CO2 Inj'!T84-'Inj sep cost'!C84-'Inj sep cost'!T84</f>
        <v>#NAME?</v>
      </c>
      <c r="F86" s="19" t="e">
        <f ca="1">$C86*'Total CH4 prod CO2 Inj'!D84+$D86*'Total CH4 prod CO2 Inj'!U84-'Inj sep cost'!D84-'Inj sep cost'!U84</f>
        <v>#NAME?</v>
      </c>
      <c r="G86" s="19" t="e">
        <f ca="1">$C86*'Total CH4 prod CO2 Inj'!E84+$D86*'Total CH4 prod CO2 Inj'!V84-'Inj sep cost'!E84-'Inj sep cost'!V84</f>
        <v>#NAME?</v>
      </c>
      <c r="H86" s="19" t="e">
        <f ca="1">$C86*'Total CH4 prod CO2 Inj'!F84+$D86*'Total CH4 prod CO2 Inj'!W84-'Inj sep cost'!F84-'Inj sep cost'!W84</f>
        <v>#NAME?</v>
      </c>
      <c r="I86" s="19" t="e">
        <f ca="1">$C86*'Total CH4 prod CO2 Inj'!G84+$D86*'Total CH4 prod CO2 Inj'!X84-'Inj sep cost'!G84-'Inj sep cost'!X84</f>
        <v>#NAME?</v>
      </c>
      <c r="J86" s="19" t="e">
        <f ca="1">$C86*'Total CH4 prod CO2 Inj'!H84+$D86*'Total CH4 prod CO2 Inj'!Y84-'Inj sep cost'!H84-'Inj sep cost'!Y84</f>
        <v>#NAME?</v>
      </c>
      <c r="K86" s="19" t="e">
        <f ca="1">$C86*'Total CH4 prod CO2 Inj'!I84+$D86*'Total CH4 prod CO2 Inj'!Z84-'Inj sep cost'!I84-'Inj sep cost'!Z84</f>
        <v>#NAME?</v>
      </c>
      <c r="L86" s="19" t="e">
        <f ca="1">$C86*'Total CH4 prod CO2 Inj'!J84+$D86*'Total CH4 prod CO2 Inj'!AA84-'Inj sep cost'!J84-'Inj sep cost'!AA84</f>
        <v>#NAME?</v>
      </c>
      <c r="M86" s="19" t="e">
        <f ca="1">$C86*'Total CH4 prod CO2 Inj'!K84+$D86*'Total CH4 prod CO2 Inj'!AB84-'Inj sep cost'!K84-'Inj sep cost'!AB84</f>
        <v>#NAME?</v>
      </c>
      <c r="N86" s="19" t="e">
        <f ca="1">$C86*'Total CH4 prod CO2 Inj'!L84+$D86*'Total CH4 prod CO2 Inj'!AC84-'Inj sep cost'!L84-'Inj sep cost'!AC84</f>
        <v>#NAME?</v>
      </c>
      <c r="O86" s="19" t="e">
        <f ca="1">$C86*'Total CH4 prod CO2 Inj'!M84+$D86*'Total CH4 prod CO2 Inj'!AD84-'Inj sep cost'!M84-'Inj sep cost'!AD84</f>
        <v>#NAME?</v>
      </c>
      <c r="P86" s="19" t="e">
        <f ca="1">$C86*'Total CH4 prod CO2 Inj'!N84+$D86*'Total CH4 prod CO2 Inj'!AE84-'Inj sep cost'!N84-'Inj sep cost'!AE84</f>
        <v>#NAME?</v>
      </c>
      <c r="Q86" s="19" t="e">
        <f ca="1">$C86*'Total CH4 prod CO2 Inj'!O84+$D86*'Total CH4 prod CO2 Inj'!AF84-'Inj sep cost'!O84-'Inj sep cost'!AF84</f>
        <v>#NAME?</v>
      </c>
      <c r="R86" s="19" t="e">
        <f ca="1">$C86*'Total CH4 prod CO2 Inj'!P84+$D86*'Total CH4 prod CO2 Inj'!AG84-'Inj sep cost'!P84-'Inj sep cost'!AG84</f>
        <v>#NAME?</v>
      </c>
      <c r="S86" s="19" t="e">
        <f ca="1">$C86*'Total CH4 prod CO2 Inj'!Q84+$D86*'Total CH4 prod CO2 Inj'!AH84-'Inj sep cost'!Q84-'Inj sep cost'!AH84</f>
        <v>#NAME?</v>
      </c>
    </row>
    <row r="87" spans="2:19" x14ac:dyDescent="0.45">
      <c r="B87">
        <v>81</v>
      </c>
      <c r="C87" s="17" t="e">
        <f ca="1">C86*(1+_xll.RiskNormal($D$2,$E$2))</f>
        <v>#NAME?</v>
      </c>
      <c r="D87" s="17" t="e">
        <f ca="1">D86*(1+_xll.RiskNormal($D$3,$E$3))</f>
        <v>#NAME?</v>
      </c>
      <c r="E87" s="19" t="e">
        <f ca="1">$C87*'Total CH4 prod CO2 Inj'!C85+$D87*'Total CH4 prod CO2 Inj'!T85-'Inj sep cost'!C85-'Inj sep cost'!T85</f>
        <v>#NAME?</v>
      </c>
      <c r="F87" s="19" t="e">
        <f ca="1">$C87*'Total CH4 prod CO2 Inj'!D85+$D87*'Total CH4 prod CO2 Inj'!U85-'Inj sep cost'!D85-'Inj sep cost'!U85</f>
        <v>#NAME?</v>
      </c>
      <c r="G87" s="19" t="e">
        <f ca="1">$C87*'Total CH4 prod CO2 Inj'!E85+$D87*'Total CH4 prod CO2 Inj'!V85-'Inj sep cost'!E85-'Inj sep cost'!V85</f>
        <v>#NAME?</v>
      </c>
      <c r="H87" s="19" t="e">
        <f ca="1">$C87*'Total CH4 prod CO2 Inj'!F85+$D87*'Total CH4 prod CO2 Inj'!W85-'Inj sep cost'!F85-'Inj sep cost'!W85</f>
        <v>#NAME?</v>
      </c>
      <c r="I87" s="19" t="e">
        <f ca="1">$C87*'Total CH4 prod CO2 Inj'!G85+$D87*'Total CH4 prod CO2 Inj'!X85-'Inj sep cost'!G85-'Inj sep cost'!X85</f>
        <v>#NAME?</v>
      </c>
      <c r="J87" s="19" t="e">
        <f ca="1">$C87*'Total CH4 prod CO2 Inj'!H85+$D87*'Total CH4 prod CO2 Inj'!Y85-'Inj sep cost'!H85-'Inj sep cost'!Y85</f>
        <v>#NAME?</v>
      </c>
      <c r="K87" s="19" t="e">
        <f ca="1">$C87*'Total CH4 prod CO2 Inj'!I85+$D87*'Total CH4 prod CO2 Inj'!Z85-'Inj sep cost'!I85-'Inj sep cost'!Z85</f>
        <v>#NAME?</v>
      </c>
      <c r="L87" s="19" t="e">
        <f ca="1">$C87*'Total CH4 prod CO2 Inj'!J85+$D87*'Total CH4 prod CO2 Inj'!AA85-'Inj sep cost'!J85-'Inj sep cost'!AA85</f>
        <v>#NAME?</v>
      </c>
      <c r="M87" s="19" t="e">
        <f ca="1">$C87*'Total CH4 prod CO2 Inj'!K85+$D87*'Total CH4 prod CO2 Inj'!AB85-'Inj sep cost'!K85-'Inj sep cost'!AB85</f>
        <v>#NAME?</v>
      </c>
      <c r="N87" s="19" t="e">
        <f ca="1">$C87*'Total CH4 prod CO2 Inj'!L85+$D87*'Total CH4 prod CO2 Inj'!AC85-'Inj sep cost'!L85-'Inj sep cost'!AC85</f>
        <v>#NAME?</v>
      </c>
      <c r="O87" s="19" t="e">
        <f ca="1">$C87*'Total CH4 prod CO2 Inj'!M85+$D87*'Total CH4 prod CO2 Inj'!AD85-'Inj sep cost'!M85-'Inj sep cost'!AD85</f>
        <v>#NAME?</v>
      </c>
      <c r="P87" s="19" t="e">
        <f ca="1">$C87*'Total CH4 prod CO2 Inj'!N85+$D87*'Total CH4 prod CO2 Inj'!AE85-'Inj sep cost'!N85-'Inj sep cost'!AE85</f>
        <v>#NAME?</v>
      </c>
      <c r="Q87" s="19" t="e">
        <f ca="1">$C87*'Total CH4 prod CO2 Inj'!O85+$D87*'Total CH4 prod CO2 Inj'!AF85-'Inj sep cost'!O85-'Inj sep cost'!AF85</f>
        <v>#NAME?</v>
      </c>
      <c r="R87" s="19" t="e">
        <f ca="1">$C87*'Total CH4 prod CO2 Inj'!P85+$D87*'Total CH4 prod CO2 Inj'!AG85-'Inj sep cost'!P85-'Inj sep cost'!AG85</f>
        <v>#NAME?</v>
      </c>
      <c r="S87" s="19" t="e">
        <f ca="1">$C87*'Total CH4 prod CO2 Inj'!Q85+$D87*'Total CH4 prod CO2 Inj'!AH85-'Inj sep cost'!Q85-'Inj sep cost'!AH85</f>
        <v>#NAME?</v>
      </c>
    </row>
    <row r="88" spans="2:19" x14ac:dyDescent="0.45">
      <c r="B88">
        <v>82</v>
      </c>
      <c r="C88" s="17" t="e">
        <f ca="1">C87*(1+_xll.RiskNormal($D$2,$E$2))</f>
        <v>#NAME?</v>
      </c>
      <c r="D88" s="17" t="e">
        <f ca="1">D87*(1+_xll.RiskNormal($D$3,$E$3))</f>
        <v>#NAME?</v>
      </c>
      <c r="E88" s="19" t="e">
        <f ca="1">$C88*'Total CH4 prod CO2 Inj'!C86+$D88*'Total CH4 prod CO2 Inj'!T86-'Inj sep cost'!C86-'Inj sep cost'!T86</f>
        <v>#NAME?</v>
      </c>
      <c r="F88" s="19" t="e">
        <f ca="1">$C88*'Total CH4 prod CO2 Inj'!D86+$D88*'Total CH4 prod CO2 Inj'!U86-'Inj sep cost'!D86-'Inj sep cost'!U86</f>
        <v>#NAME?</v>
      </c>
      <c r="G88" s="19" t="e">
        <f ca="1">$C88*'Total CH4 prod CO2 Inj'!E86+$D88*'Total CH4 prod CO2 Inj'!V86-'Inj sep cost'!E86-'Inj sep cost'!V86</f>
        <v>#NAME?</v>
      </c>
      <c r="H88" s="19" t="e">
        <f ca="1">$C88*'Total CH4 prod CO2 Inj'!F86+$D88*'Total CH4 prod CO2 Inj'!W86-'Inj sep cost'!F86-'Inj sep cost'!W86</f>
        <v>#NAME?</v>
      </c>
      <c r="I88" s="19" t="e">
        <f ca="1">$C88*'Total CH4 prod CO2 Inj'!G86+$D88*'Total CH4 prod CO2 Inj'!X86-'Inj sep cost'!G86-'Inj sep cost'!X86</f>
        <v>#NAME?</v>
      </c>
      <c r="J88" s="19" t="e">
        <f ca="1">$C88*'Total CH4 prod CO2 Inj'!H86+$D88*'Total CH4 prod CO2 Inj'!Y86-'Inj sep cost'!H86-'Inj sep cost'!Y86</f>
        <v>#NAME?</v>
      </c>
      <c r="K88" s="19" t="e">
        <f ca="1">$C88*'Total CH4 prod CO2 Inj'!I86+$D88*'Total CH4 prod CO2 Inj'!Z86-'Inj sep cost'!I86-'Inj sep cost'!Z86</f>
        <v>#NAME?</v>
      </c>
      <c r="L88" s="19" t="e">
        <f ca="1">$C88*'Total CH4 prod CO2 Inj'!J86+$D88*'Total CH4 prod CO2 Inj'!AA86-'Inj sep cost'!J86-'Inj sep cost'!AA86</f>
        <v>#NAME?</v>
      </c>
      <c r="M88" s="19" t="e">
        <f ca="1">$C88*'Total CH4 prod CO2 Inj'!K86+$D88*'Total CH4 prod CO2 Inj'!AB86-'Inj sep cost'!K86-'Inj sep cost'!AB86</f>
        <v>#NAME?</v>
      </c>
      <c r="N88" s="19" t="e">
        <f ca="1">$C88*'Total CH4 prod CO2 Inj'!L86+$D88*'Total CH4 prod CO2 Inj'!AC86-'Inj sep cost'!L86-'Inj sep cost'!AC86</f>
        <v>#NAME?</v>
      </c>
      <c r="O88" s="19" t="e">
        <f ca="1">$C88*'Total CH4 prod CO2 Inj'!M86+$D88*'Total CH4 prod CO2 Inj'!AD86-'Inj sep cost'!M86-'Inj sep cost'!AD86</f>
        <v>#NAME?</v>
      </c>
      <c r="P88" s="19" t="e">
        <f ca="1">$C88*'Total CH4 prod CO2 Inj'!N86+$D88*'Total CH4 prod CO2 Inj'!AE86-'Inj sep cost'!N86-'Inj sep cost'!AE86</f>
        <v>#NAME?</v>
      </c>
      <c r="Q88" s="19" t="e">
        <f ca="1">$C88*'Total CH4 prod CO2 Inj'!O86+$D88*'Total CH4 prod CO2 Inj'!AF86-'Inj sep cost'!O86-'Inj sep cost'!AF86</f>
        <v>#NAME?</v>
      </c>
      <c r="R88" s="19" t="e">
        <f ca="1">$C88*'Total CH4 prod CO2 Inj'!P86+$D88*'Total CH4 prod CO2 Inj'!AG86-'Inj sep cost'!P86-'Inj sep cost'!AG86</f>
        <v>#NAME?</v>
      </c>
      <c r="S88" s="19" t="e">
        <f ca="1">$C88*'Total CH4 prod CO2 Inj'!Q86+$D88*'Total CH4 prod CO2 Inj'!AH86-'Inj sep cost'!Q86-'Inj sep cost'!AH86</f>
        <v>#NAME?</v>
      </c>
    </row>
    <row r="89" spans="2:19" x14ac:dyDescent="0.45">
      <c r="B89">
        <v>83</v>
      </c>
      <c r="C89" s="17" t="e">
        <f ca="1">C88*(1+_xll.RiskNormal($D$2,$E$2))</f>
        <v>#NAME?</v>
      </c>
      <c r="D89" s="17" t="e">
        <f ca="1">D88*(1+_xll.RiskNormal($D$3,$E$3))</f>
        <v>#NAME?</v>
      </c>
      <c r="E89" s="19" t="e">
        <f ca="1">$C89*'Total CH4 prod CO2 Inj'!C87+$D89*'Total CH4 prod CO2 Inj'!T87-'Inj sep cost'!C87-'Inj sep cost'!T87</f>
        <v>#NAME?</v>
      </c>
      <c r="F89" s="19" t="e">
        <f ca="1">$C89*'Total CH4 prod CO2 Inj'!D87+$D89*'Total CH4 prod CO2 Inj'!U87-'Inj sep cost'!D87-'Inj sep cost'!U87</f>
        <v>#NAME?</v>
      </c>
      <c r="G89" s="19" t="e">
        <f ca="1">$C89*'Total CH4 prod CO2 Inj'!E87+$D89*'Total CH4 prod CO2 Inj'!V87-'Inj sep cost'!E87-'Inj sep cost'!V87</f>
        <v>#NAME?</v>
      </c>
      <c r="H89" s="19" t="e">
        <f ca="1">$C89*'Total CH4 prod CO2 Inj'!F87+$D89*'Total CH4 prod CO2 Inj'!W87-'Inj sep cost'!F87-'Inj sep cost'!W87</f>
        <v>#NAME?</v>
      </c>
      <c r="I89" s="19" t="e">
        <f ca="1">$C89*'Total CH4 prod CO2 Inj'!G87+$D89*'Total CH4 prod CO2 Inj'!X87-'Inj sep cost'!G87-'Inj sep cost'!X87</f>
        <v>#NAME?</v>
      </c>
      <c r="J89" s="19" t="e">
        <f ca="1">$C89*'Total CH4 prod CO2 Inj'!H87+$D89*'Total CH4 prod CO2 Inj'!Y87-'Inj sep cost'!H87-'Inj sep cost'!Y87</f>
        <v>#NAME?</v>
      </c>
      <c r="K89" s="19" t="e">
        <f ca="1">$C89*'Total CH4 prod CO2 Inj'!I87+$D89*'Total CH4 prod CO2 Inj'!Z87-'Inj sep cost'!I87-'Inj sep cost'!Z87</f>
        <v>#NAME?</v>
      </c>
      <c r="L89" s="19" t="e">
        <f ca="1">$C89*'Total CH4 prod CO2 Inj'!J87+$D89*'Total CH4 prod CO2 Inj'!AA87-'Inj sep cost'!J87-'Inj sep cost'!AA87</f>
        <v>#NAME?</v>
      </c>
      <c r="M89" s="19" t="e">
        <f ca="1">$C89*'Total CH4 prod CO2 Inj'!K87+$D89*'Total CH4 prod CO2 Inj'!AB87-'Inj sep cost'!K87-'Inj sep cost'!AB87</f>
        <v>#NAME?</v>
      </c>
      <c r="N89" s="19" t="e">
        <f ca="1">$C89*'Total CH4 prod CO2 Inj'!L87+$D89*'Total CH4 prod CO2 Inj'!AC87-'Inj sep cost'!L87-'Inj sep cost'!AC87</f>
        <v>#NAME?</v>
      </c>
      <c r="O89" s="19" t="e">
        <f ca="1">$C89*'Total CH4 prod CO2 Inj'!M87+$D89*'Total CH4 prod CO2 Inj'!AD87-'Inj sep cost'!M87-'Inj sep cost'!AD87</f>
        <v>#NAME?</v>
      </c>
      <c r="P89" s="19" t="e">
        <f ca="1">$C89*'Total CH4 prod CO2 Inj'!N87+$D89*'Total CH4 prod CO2 Inj'!AE87-'Inj sep cost'!N87-'Inj sep cost'!AE87</f>
        <v>#NAME?</v>
      </c>
      <c r="Q89" s="19" t="e">
        <f ca="1">$C89*'Total CH4 prod CO2 Inj'!O87+$D89*'Total CH4 prod CO2 Inj'!AF87-'Inj sep cost'!O87-'Inj sep cost'!AF87</f>
        <v>#NAME?</v>
      </c>
      <c r="R89" s="19" t="e">
        <f ca="1">$C89*'Total CH4 prod CO2 Inj'!P87+$D89*'Total CH4 prod CO2 Inj'!AG87-'Inj sep cost'!P87-'Inj sep cost'!AG87</f>
        <v>#NAME?</v>
      </c>
      <c r="S89" s="19" t="e">
        <f ca="1">$C89*'Total CH4 prod CO2 Inj'!Q87+$D89*'Total CH4 prod CO2 Inj'!AH87-'Inj sep cost'!Q87-'Inj sep cost'!AH87</f>
        <v>#NAME?</v>
      </c>
    </row>
    <row r="90" spans="2:19" x14ac:dyDescent="0.45">
      <c r="B90">
        <v>84</v>
      </c>
      <c r="C90" s="17" t="e">
        <f ca="1">C89*(1+_xll.RiskNormal($D$2,$E$2))</f>
        <v>#NAME?</v>
      </c>
      <c r="D90" s="17" t="e">
        <f ca="1">D89*(1+_xll.RiskNormal($D$3,$E$3))</f>
        <v>#NAME?</v>
      </c>
      <c r="E90" s="19" t="e">
        <f ca="1">$C90*'Total CH4 prod CO2 Inj'!C88+$D90*'Total CH4 prod CO2 Inj'!T88-'Inj sep cost'!C88-'Inj sep cost'!T88</f>
        <v>#NAME?</v>
      </c>
      <c r="F90" s="19" t="e">
        <f ca="1">$C90*'Total CH4 prod CO2 Inj'!D88+$D90*'Total CH4 prod CO2 Inj'!U88-'Inj sep cost'!D88-'Inj sep cost'!U88</f>
        <v>#NAME?</v>
      </c>
      <c r="G90" s="19" t="e">
        <f ca="1">$C90*'Total CH4 prod CO2 Inj'!E88+$D90*'Total CH4 prod CO2 Inj'!V88-'Inj sep cost'!E88-'Inj sep cost'!V88</f>
        <v>#NAME?</v>
      </c>
      <c r="H90" s="19" t="e">
        <f ca="1">$C90*'Total CH4 prod CO2 Inj'!F88+$D90*'Total CH4 prod CO2 Inj'!W88-'Inj sep cost'!F88-'Inj sep cost'!W88</f>
        <v>#NAME?</v>
      </c>
      <c r="I90" s="19" t="e">
        <f ca="1">$C90*'Total CH4 prod CO2 Inj'!G88+$D90*'Total CH4 prod CO2 Inj'!X88-'Inj sep cost'!G88-'Inj sep cost'!X88</f>
        <v>#NAME?</v>
      </c>
      <c r="J90" s="19" t="e">
        <f ca="1">$C90*'Total CH4 prod CO2 Inj'!H88+$D90*'Total CH4 prod CO2 Inj'!Y88-'Inj sep cost'!H88-'Inj sep cost'!Y88</f>
        <v>#NAME?</v>
      </c>
      <c r="K90" s="19" t="e">
        <f ca="1">$C90*'Total CH4 prod CO2 Inj'!I88+$D90*'Total CH4 prod CO2 Inj'!Z88-'Inj sep cost'!I88-'Inj sep cost'!Z88</f>
        <v>#NAME?</v>
      </c>
      <c r="L90" s="19" t="e">
        <f ca="1">$C90*'Total CH4 prod CO2 Inj'!J88+$D90*'Total CH4 prod CO2 Inj'!AA88-'Inj sep cost'!J88-'Inj sep cost'!AA88</f>
        <v>#NAME?</v>
      </c>
      <c r="M90" s="19" t="e">
        <f ca="1">$C90*'Total CH4 prod CO2 Inj'!K88+$D90*'Total CH4 prod CO2 Inj'!AB88-'Inj sep cost'!K88-'Inj sep cost'!AB88</f>
        <v>#NAME?</v>
      </c>
      <c r="N90" s="19" t="e">
        <f ca="1">$C90*'Total CH4 prod CO2 Inj'!L88+$D90*'Total CH4 prod CO2 Inj'!AC88-'Inj sep cost'!L88-'Inj sep cost'!AC88</f>
        <v>#NAME?</v>
      </c>
      <c r="O90" s="19" t="e">
        <f ca="1">$C90*'Total CH4 prod CO2 Inj'!M88+$D90*'Total CH4 prod CO2 Inj'!AD88-'Inj sep cost'!M88-'Inj sep cost'!AD88</f>
        <v>#NAME?</v>
      </c>
      <c r="P90" s="19" t="e">
        <f ca="1">$C90*'Total CH4 prod CO2 Inj'!N88+$D90*'Total CH4 prod CO2 Inj'!AE88-'Inj sep cost'!N88-'Inj sep cost'!AE88</f>
        <v>#NAME?</v>
      </c>
      <c r="Q90" s="19" t="e">
        <f ca="1">$C90*'Total CH4 prod CO2 Inj'!O88+$D90*'Total CH4 prod CO2 Inj'!AF88-'Inj sep cost'!O88-'Inj sep cost'!AF88</f>
        <v>#NAME?</v>
      </c>
      <c r="R90" s="19" t="e">
        <f ca="1">$C90*'Total CH4 prod CO2 Inj'!P88+$D90*'Total CH4 prod CO2 Inj'!AG88-'Inj sep cost'!P88-'Inj sep cost'!AG88</f>
        <v>#NAME?</v>
      </c>
      <c r="S90" s="19" t="e">
        <f ca="1">$C90*'Total CH4 prod CO2 Inj'!Q88+$D90*'Total CH4 prod CO2 Inj'!AH88-'Inj sep cost'!Q88-'Inj sep cost'!AH88</f>
        <v>#NAME?</v>
      </c>
    </row>
    <row r="91" spans="2:19" x14ac:dyDescent="0.45">
      <c r="B91">
        <v>85</v>
      </c>
      <c r="C91" s="17" t="e">
        <f ca="1">C90*(1+_xll.RiskNormal($D$2,$E$2))</f>
        <v>#NAME?</v>
      </c>
      <c r="D91" s="17" t="e">
        <f ca="1">D90*(1+_xll.RiskNormal($D$3,$E$3))</f>
        <v>#NAME?</v>
      </c>
      <c r="E91" s="19" t="e">
        <f ca="1">$C91*'Total CH4 prod CO2 Inj'!C89+$D91*'Total CH4 prod CO2 Inj'!T89-'Inj sep cost'!C89-'Inj sep cost'!T89</f>
        <v>#NAME?</v>
      </c>
      <c r="F91" s="19" t="e">
        <f ca="1">$C91*'Total CH4 prod CO2 Inj'!D89+$D91*'Total CH4 prod CO2 Inj'!U89-'Inj sep cost'!D89-'Inj sep cost'!U89</f>
        <v>#NAME?</v>
      </c>
      <c r="G91" s="19" t="e">
        <f ca="1">$C91*'Total CH4 prod CO2 Inj'!E89+$D91*'Total CH4 prod CO2 Inj'!V89-'Inj sep cost'!E89-'Inj sep cost'!V89</f>
        <v>#NAME?</v>
      </c>
      <c r="H91" s="19" t="e">
        <f ca="1">$C91*'Total CH4 prod CO2 Inj'!F89+$D91*'Total CH4 prod CO2 Inj'!W89-'Inj sep cost'!F89-'Inj sep cost'!W89</f>
        <v>#NAME?</v>
      </c>
      <c r="I91" s="19" t="e">
        <f ca="1">$C91*'Total CH4 prod CO2 Inj'!G89+$D91*'Total CH4 prod CO2 Inj'!X89-'Inj sep cost'!G89-'Inj sep cost'!X89</f>
        <v>#NAME?</v>
      </c>
      <c r="J91" s="19" t="e">
        <f ca="1">$C91*'Total CH4 prod CO2 Inj'!H89+$D91*'Total CH4 prod CO2 Inj'!Y89-'Inj sep cost'!H89-'Inj sep cost'!Y89</f>
        <v>#NAME?</v>
      </c>
      <c r="K91" s="19" t="e">
        <f ca="1">$C91*'Total CH4 prod CO2 Inj'!I89+$D91*'Total CH4 prod CO2 Inj'!Z89-'Inj sep cost'!I89-'Inj sep cost'!Z89</f>
        <v>#NAME?</v>
      </c>
      <c r="L91" s="19" t="e">
        <f ca="1">$C91*'Total CH4 prod CO2 Inj'!J89+$D91*'Total CH4 prod CO2 Inj'!AA89-'Inj sep cost'!J89-'Inj sep cost'!AA89</f>
        <v>#NAME?</v>
      </c>
      <c r="M91" s="19" t="e">
        <f ca="1">$C91*'Total CH4 prod CO2 Inj'!K89+$D91*'Total CH4 prod CO2 Inj'!AB89-'Inj sep cost'!K89-'Inj sep cost'!AB89</f>
        <v>#NAME?</v>
      </c>
      <c r="N91" s="19" t="e">
        <f ca="1">$C91*'Total CH4 prod CO2 Inj'!L89+$D91*'Total CH4 prod CO2 Inj'!AC89-'Inj sep cost'!L89-'Inj sep cost'!AC89</f>
        <v>#NAME?</v>
      </c>
      <c r="O91" s="19" t="e">
        <f ca="1">$C91*'Total CH4 prod CO2 Inj'!M89+$D91*'Total CH4 prod CO2 Inj'!AD89-'Inj sep cost'!M89-'Inj sep cost'!AD89</f>
        <v>#NAME?</v>
      </c>
      <c r="P91" s="19" t="e">
        <f ca="1">$C91*'Total CH4 prod CO2 Inj'!N89+$D91*'Total CH4 prod CO2 Inj'!AE89-'Inj sep cost'!N89-'Inj sep cost'!AE89</f>
        <v>#NAME?</v>
      </c>
      <c r="Q91" s="19" t="e">
        <f ca="1">$C91*'Total CH4 prod CO2 Inj'!O89+$D91*'Total CH4 prod CO2 Inj'!AF89-'Inj sep cost'!O89-'Inj sep cost'!AF89</f>
        <v>#NAME?</v>
      </c>
      <c r="R91" s="19" t="e">
        <f ca="1">$C91*'Total CH4 prod CO2 Inj'!P89+$D91*'Total CH4 prod CO2 Inj'!AG89-'Inj sep cost'!P89-'Inj sep cost'!AG89</f>
        <v>#NAME?</v>
      </c>
      <c r="S91" s="19" t="e">
        <f ca="1">$C91*'Total CH4 prod CO2 Inj'!Q89+$D91*'Total CH4 prod CO2 Inj'!AH89-'Inj sep cost'!Q89-'Inj sep cost'!AH89</f>
        <v>#NAME?</v>
      </c>
    </row>
    <row r="92" spans="2:19" x14ac:dyDescent="0.45">
      <c r="B92">
        <v>86</v>
      </c>
      <c r="C92" s="17" t="e">
        <f ca="1">C91*(1+_xll.RiskNormal($D$2,$E$2))</f>
        <v>#NAME?</v>
      </c>
      <c r="D92" s="17" t="e">
        <f ca="1">D91*(1+_xll.RiskNormal($D$3,$E$3))</f>
        <v>#NAME?</v>
      </c>
      <c r="E92" s="19" t="e">
        <f ca="1">$C92*'Total CH4 prod CO2 Inj'!C90+$D92*'Total CH4 prod CO2 Inj'!T90-'Inj sep cost'!C90-'Inj sep cost'!T90</f>
        <v>#NAME?</v>
      </c>
      <c r="F92" s="19" t="e">
        <f ca="1">$C92*'Total CH4 prod CO2 Inj'!D90+$D92*'Total CH4 prod CO2 Inj'!U90-'Inj sep cost'!D90-'Inj sep cost'!U90</f>
        <v>#NAME?</v>
      </c>
      <c r="G92" s="19" t="e">
        <f ca="1">$C92*'Total CH4 prod CO2 Inj'!E90+$D92*'Total CH4 prod CO2 Inj'!V90-'Inj sep cost'!E90-'Inj sep cost'!V90</f>
        <v>#NAME?</v>
      </c>
      <c r="H92" s="19" t="e">
        <f ca="1">$C92*'Total CH4 prod CO2 Inj'!F90+$D92*'Total CH4 prod CO2 Inj'!W90-'Inj sep cost'!F90-'Inj sep cost'!W90</f>
        <v>#NAME?</v>
      </c>
      <c r="I92" s="19" t="e">
        <f ca="1">$C92*'Total CH4 prod CO2 Inj'!G90+$D92*'Total CH4 prod CO2 Inj'!X90-'Inj sep cost'!G90-'Inj sep cost'!X90</f>
        <v>#NAME?</v>
      </c>
      <c r="J92" s="19" t="e">
        <f ca="1">$C92*'Total CH4 prod CO2 Inj'!H90+$D92*'Total CH4 prod CO2 Inj'!Y90-'Inj sep cost'!H90-'Inj sep cost'!Y90</f>
        <v>#NAME?</v>
      </c>
      <c r="K92" s="19" t="e">
        <f ca="1">$C92*'Total CH4 prod CO2 Inj'!I90+$D92*'Total CH4 prod CO2 Inj'!Z90-'Inj sep cost'!I90-'Inj sep cost'!Z90</f>
        <v>#NAME?</v>
      </c>
      <c r="L92" s="19" t="e">
        <f ca="1">$C92*'Total CH4 prod CO2 Inj'!J90+$D92*'Total CH4 prod CO2 Inj'!AA90-'Inj sep cost'!J90-'Inj sep cost'!AA90</f>
        <v>#NAME?</v>
      </c>
      <c r="M92" s="19" t="e">
        <f ca="1">$C92*'Total CH4 prod CO2 Inj'!K90+$D92*'Total CH4 prod CO2 Inj'!AB90-'Inj sep cost'!K90-'Inj sep cost'!AB90</f>
        <v>#NAME?</v>
      </c>
      <c r="N92" s="19" t="e">
        <f ca="1">$C92*'Total CH4 prod CO2 Inj'!L90+$D92*'Total CH4 prod CO2 Inj'!AC90-'Inj sep cost'!L90-'Inj sep cost'!AC90</f>
        <v>#NAME?</v>
      </c>
      <c r="O92" s="19" t="e">
        <f ca="1">$C92*'Total CH4 prod CO2 Inj'!M90+$D92*'Total CH4 prod CO2 Inj'!AD90-'Inj sep cost'!M90-'Inj sep cost'!AD90</f>
        <v>#NAME?</v>
      </c>
      <c r="P92" s="19" t="e">
        <f ca="1">$C92*'Total CH4 prod CO2 Inj'!N90+$D92*'Total CH4 prod CO2 Inj'!AE90-'Inj sep cost'!N90-'Inj sep cost'!AE90</f>
        <v>#NAME?</v>
      </c>
      <c r="Q92" s="19" t="e">
        <f ca="1">$C92*'Total CH4 prod CO2 Inj'!O90+$D92*'Total CH4 prod CO2 Inj'!AF90-'Inj sep cost'!O90-'Inj sep cost'!AF90</f>
        <v>#NAME?</v>
      </c>
      <c r="R92" s="19" t="e">
        <f ca="1">$C92*'Total CH4 prod CO2 Inj'!P90+$D92*'Total CH4 prod CO2 Inj'!AG90-'Inj sep cost'!P90-'Inj sep cost'!AG90</f>
        <v>#NAME?</v>
      </c>
      <c r="S92" s="19" t="e">
        <f ca="1">$C92*'Total CH4 prod CO2 Inj'!Q90+$D92*'Total CH4 prod CO2 Inj'!AH90-'Inj sep cost'!Q90-'Inj sep cost'!AH90</f>
        <v>#NAME?</v>
      </c>
    </row>
    <row r="93" spans="2:19" x14ac:dyDescent="0.45">
      <c r="B93">
        <v>87</v>
      </c>
      <c r="C93" s="17" t="e">
        <f ca="1">C92*(1+_xll.RiskNormal($D$2,$E$2))</f>
        <v>#NAME?</v>
      </c>
      <c r="D93" s="17" t="e">
        <f ca="1">D92*(1+_xll.RiskNormal($D$3,$E$3))</f>
        <v>#NAME?</v>
      </c>
      <c r="E93" s="19" t="e">
        <f ca="1">$C93*'Total CH4 prod CO2 Inj'!C91+$D93*'Total CH4 prod CO2 Inj'!T91-'Inj sep cost'!C91-'Inj sep cost'!T91</f>
        <v>#NAME?</v>
      </c>
      <c r="F93" s="19" t="e">
        <f ca="1">$C93*'Total CH4 prod CO2 Inj'!D91+$D93*'Total CH4 prod CO2 Inj'!U91-'Inj sep cost'!D91-'Inj sep cost'!U91</f>
        <v>#NAME?</v>
      </c>
      <c r="G93" s="19" t="e">
        <f ca="1">$C93*'Total CH4 prod CO2 Inj'!E91+$D93*'Total CH4 prod CO2 Inj'!V91-'Inj sep cost'!E91-'Inj sep cost'!V91</f>
        <v>#NAME?</v>
      </c>
      <c r="H93" s="19" t="e">
        <f ca="1">$C93*'Total CH4 prod CO2 Inj'!F91+$D93*'Total CH4 prod CO2 Inj'!W91-'Inj sep cost'!F91-'Inj sep cost'!W91</f>
        <v>#NAME?</v>
      </c>
      <c r="I93" s="19" t="e">
        <f ca="1">$C93*'Total CH4 prod CO2 Inj'!G91+$D93*'Total CH4 prod CO2 Inj'!X91-'Inj sep cost'!G91-'Inj sep cost'!X91</f>
        <v>#NAME?</v>
      </c>
      <c r="J93" s="19" t="e">
        <f ca="1">$C93*'Total CH4 prod CO2 Inj'!H91+$D93*'Total CH4 prod CO2 Inj'!Y91-'Inj sep cost'!H91-'Inj sep cost'!Y91</f>
        <v>#NAME?</v>
      </c>
      <c r="K93" s="19" t="e">
        <f ca="1">$C93*'Total CH4 prod CO2 Inj'!I91+$D93*'Total CH4 prod CO2 Inj'!Z91-'Inj sep cost'!I91-'Inj sep cost'!Z91</f>
        <v>#NAME?</v>
      </c>
      <c r="L93" s="19" t="e">
        <f ca="1">$C93*'Total CH4 prod CO2 Inj'!J91+$D93*'Total CH4 prod CO2 Inj'!AA91-'Inj sep cost'!J91-'Inj sep cost'!AA91</f>
        <v>#NAME?</v>
      </c>
      <c r="M93" s="19" t="e">
        <f ca="1">$C93*'Total CH4 prod CO2 Inj'!K91+$D93*'Total CH4 prod CO2 Inj'!AB91-'Inj sep cost'!K91-'Inj sep cost'!AB91</f>
        <v>#NAME?</v>
      </c>
      <c r="N93" s="19" t="e">
        <f ca="1">$C93*'Total CH4 prod CO2 Inj'!L91+$D93*'Total CH4 prod CO2 Inj'!AC91-'Inj sep cost'!L91-'Inj sep cost'!AC91</f>
        <v>#NAME?</v>
      </c>
      <c r="O93" s="19" t="e">
        <f ca="1">$C93*'Total CH4 prod CO2 Inj'!M91+$D93*'Total CH4 prod CO2 Inj'!AD91-'Inj sep cost'!M91-'Inj sep cost'!AD91</f>
        <v>#NAME?</v>
      </c>
      <c r="P93" s="19" t="e">
        <f ca="1">$C93*'Total CH4 prod CO2 Inj'!N91+$D93*'Total CH4 prod CO2 Inj'!AE91-'Inj sep cost'!N91-'Inj sep cost'!AE91</f>
        <v>#NAME?</v>
      </c>
      <c r="Q93" s="19" t="e">
        <f ca="1">$C93*'Total CH4 prod CO2 Inj'!O91+$D93*'Total CH4 prod CO2 Inj'!AF91-'Inj sep cost'!O91-'Inj sep cost'!AF91</f>
        <v>#NAME?</v>
      </c>
      <c r="R93" s="19" t="e">
        <f ca="1">$C93*'Total CH4 prod CO2 Inj'!P91+$D93*'Total CH4 prod CO2 Inj'!AG91-'Inj sep cost'!P91-'Inj sep cost'!AG91</f>
        <v>#NAME?</v>
      </c>
      <c r="S93" s="19" t="e">
        <f ca="1">$C93*'Total CH4 prod CO2 Inj'!Q91+$D93*'Total CH4 prod CO2 Inj'!AH91-'Inj sep cost'!Q91-'Inj sep cost'!AH91</f>
        <v>#NAME?</v>
      </c>
    </row>
    <row r="94" spans="2:19" x14ac:dyDescent="0.45">
      <c r="B94">
        <v>88</v>
      </c>
      <c r="C94" s="17" t="e">
        <f ca="1">C93*(1+_xll.RiskNormal($D$2,$E$2))</f>
        <v>#NAME?</v>
      </c>
      <c r="D94" s="17" t="e">
        <f ca="1">D93*(1+_xll.RiskNormal($D$3,$E$3))</f>
        <v>#NAME?</v>
      </c>
      <c r="E94" s="19" t="e">
        <f ca="1">$C94*'Total CH4 prod CO2 Inj'!C92+$D94*'Total CH4 prod CO2 Inj'!T92-'Inj sep cost'!C92-'Inj sep cost'!T92</f>
        <v>#NAME?</v>
      </c>
      <c r="F94" s="19" t="e">
        <f ca="1">$C94*'Total CH4 prod CO2 Inj'!D92+$D94*'Total CH4 prod CO2 Inj'!U92-'Inj sep cost'!D92-'Inj sep cost'!U92</f>
        <v>#NAME?</v>
      </c>
      <c r="G94" s="19" t="e">
        <f ca="1">$C94*'Total CH4 prod CO2 Inj'!E92+$D94*'Total CH4 prod CO2 Inj'!V92-'Inj sep cost'!E92-'Inj sep cost'!V92</f>
        <v>#NAME?</v>
      </c>
      <c r="H94" s="19" t="e">
        <f ca="1">$C94*'Total CH4 prod CO2 Inj'!F92+$D94*'Total CH4 prod CO2 Inj'!W92-'Inj sep cost'!F92-'Inj sep cost'!W92</f>
        <v>#NAME?</v>
      </c>
      <c r="I94" s="19" t="e">
        <f ca="1">$C94*'Total CH4 prod CO2 Inj'!G92+$D94*'Total CH4 prod CO2 Inj'!X92-'Inj sep cost'!G92-'Inj sep cost'!X92</f>
        <v>#NAME?</v>
      </c>
      <c r="J94" s="19" t="e">
        <f ca="1">$C94*'Total CH4 prod CO2 Inj'!H92+$D94*'Total CH4 prod CO2 Inj'!Y92-'Inj sep cost'!H92-'Inj sep cost'!Y92</f>
        <v>#NAME?</v>
      </c>
      <c r="K94" s="19" t="e">
        <f ca="1">$C94*'Total CH4 prod CO2 Inj'!I92+$D94*'Total CH4 prod CO2 Inj'!Z92-'Inj sep cost'!I92-'Inj sep cost'!Z92</f>
        <v>#NAME?</v>
      </c>
      <c r="L94" s="19" t="e">
        <f ca="1">$C94*'Total CH4 prod CO2 Inj'!J92+$D94*'Total CH4 prod CO2 Inj'!AA92-'Inj sep cost'!J92-'Inj sep cost'!AA92</f>
        <v>#NAME?</v>
      </c>
      <c r="M94" s="19" t="e">
        <f ca="1">$C94*'Total CH4 prod CO2 Inj'!K92+$D94*'Total CH4 prod CO2 Inj'!AB92-'Inj sep cost'!K92-'Inj sep cost'!AB92</f>
        <v>#NAME?</v>
      </c>
      <c r="N94" s="19" t="e">
        <f ca="1">$C94*'Total CH4 prod CO2 Inj'!L92+$D94*'Total CH4 prod CO2 Inj'!AC92-'Inj sep cost'!L92-'Inj sep cost'!AC92</f>
        <v>#NAME?</v>
      </c>
      <c r="O94" s="19" t="e">
        <f ca="1">$C94*'Total CH4 prod CO2 Inj'!M92+$D94*'Total CH4 prod CO2 Inj'!AD92-'Inj sep cost'!M92-'Inj sep cost'!AD92</f>
        <v>#NAME?</v>
      </c>
      <c r="P94" s="19" t="e">
        <f ca="1">$C94*'Total CH4 prod CO2 Inj'!N92+$D94*'Total CH4 prod CO2 Inj'!AE92-'Inj sep cost'!N92-'Inj sep cost'!AE92</f>
        <v>#NAME?</v>
      </c>
      <c r="Q94" s="19" t="e">
        <f ca="1">$C94*'Total CH4 prod CO2 Inj'!O92+$D94*'Total CH4 prod CO2 Inj'!AF92-'Inj sep cost'!O92-'Inj sep cost'!AF92</f>
        <v>#NAME?</v>
      </c>
      <c r="R94" s="19" t="e">
        <f ca="1">$C94*'Total CH4 prod CO2 Inj'!P92+$D94*'Total CH4 prod CO2 Inj'!AG92-'Inj sep cost'!P92-'Inj sep cost'!AG92</f>
        <v>#NAME?</v>
      </c>
      <c r="S94" s="19" t="e">
        <f ca="1">$C94*'Total CH4 prod CO2 Inj'!Q92+$D94*'Total CH4 prod CO2 Inj'!AH92-'Inj sep cost'!Q92-'Inj sep cost'!AH92</f>
        <v>#NAME?</v>
      </c>
    </row>
    <row r="95" spans="2:19" x14ac:dyDescent="0.45">
      <c r="B95">
        <v>89</v>
      </c>
      <c r="C95" s="17" t="e">
        <f ca="1">C94*(1+_xll.RiskNormal($D$2,$E$2))</f>
        <v>#NAME?</v>
      </c>
      <c r="D95" s="17" t="e">
        <f ca="1">D94*(1+_xll.RiskNormal($D$3,$E$3))</f>
        <v>#NAME?</v>
      </c>
      <c r="E95" s="19" t="e">
        <f ca="1">$C95*'Total CH4 prod CO2 Inj'!C93+$D95*'Total CH4 prod CO2 Inj'!T93-'Inj sep cost'!C93-'Inj sep cost'!T93</f>
        <v>#NAME?</v>
      </c>
      <c r="F95" s="19" t="e">
        <f ca="1">$C95*'Total CH4 prod CO2 Inj'!D93+$D95*'Total CH4 prod CO2 Inj'!U93-'Inj sep cost'!D93-'Inj sep cost'!U93</f>
        <v>#NAME?</v>
      </c>
      <c r="G95" s="19" t="e">
        <f ca="1">$C95*'Total CH4 prod CO2 Inj'!E93+$D95*'Total CH4 prod CO2 Inj'!V93-'Inj sep cost'!E93-'Inj sep cost'!V93</f>
        <v>#NAME?</v>
      </c>
      <c r="H95" s="19" t="e">
        <f ca="1">$C95*'Total CH4 prod CO2 Inj'!F93+$D95*'Total CH4 prod CO2 Inj'!W93-'Inj sep cost'!F93-'Inj sep cost'!W93</f>
        <v>#NAME?</v>
      </c>
      <c r="I95" s="19" t="e">
        <f ca="1">$C95*'Total CH4 prod CO2 Inj'!G93+$D95*'Total CH4 prod CO2 Inj'!X93-'Inj sep cost'!G93-'Inj sep cost'!X93</f>
        <v>#NAME?</v>
      </c>
      <c r="J95" s="19" t="e">
        <f ca="1">$C95*'Total CH4 prod CO2 Inj'!H93+$D95*'Total CH4 prod CO2 Inj'!Y93-'Inj sep cost'!H93-'Inj sep cost'!Y93</f>
        <v>#NAME?</v>
      </c>
      <c r="K95" s="19" t="e">
        <f ca="1">$C95*'Total CH4 prod CO2 Inj'!I93+$D95*'Total CH4 prod CO2 Inj'!Z93-'Inj sep cost'!I93-'Inj sep cost'!Z93</f>
        <v>#NAME?</v>
      </c>
      <c r="L95" s="19" t="e">
        <f ca="1">$C95*'Total CH4 prod CO2 Inj'!J93+$D95*'Total CH4 prod CO2 Inj'!AA93-'Inj sep cost'!J93-'Inj sep cost'!AA93</f>
        <v>#NAME?</v>
      </c>
      <c r="M95" s="19" t="e">
        <f ca="1">$C95*'Total CH4 prod CO2 Inj'!K93+$D95*'Total CH4 prod CO2 Inj'!AB93-'Inj sep cost'!K93-'Inj sep cost'!AB93</f>
        <v>#NAME?</v>
      </c>
      <c r="N95" s="19" t="e">
        <f ca="1">$C95*'Total CH4 prod CO2 Inj'!L93+$D95*'Total CH4 prod CO2 Inj'!AC93-'Inj sep cost'!L93-'Inj sep cost'!AC93</f>
        <v>#NAME?</v>
      </c>
      <c r="O95" s="19" t="e">
        <f ca="1">$C95*'Total CH4 prod CO2 Inj'!M93+$D95*'Total CH4 prod CO2 Inj'!AD93-'Inj sep cost'!M93-'Inj sep cost'!AD93</f>
        <v>#NAME?</v>
      </c>
      <c r="P95" s="19" t="e">
        <f ca="1">$C95*'Total CH4 prod CO2 Inj'!N93+$D95*'Total CH4 prod CO2 Inj'!AE93-'Inj sep cost'!N93-'Inj sep cost'!AE93</f>
        <v>#NAME?</v>
      </c>
      <c r="Q95" s="19" t="e">
        <f ca="1">$C95*'Total CH4 prod CO2 Inj'!O93+$D95*'Total CH4 prod CO2 Inj'!AF93-'Inj sep cost'!O93-'Inj sep cost'!AF93</f>
        <v>#NAME?</v>
      </c>
      <c r="R95" s="19" t="e">
        <f ca="1">$C95*'Total CH4 prod CO2 Inj'!P93+$D95*'Total CH4 prod CO2 Inj'!AG93-'Inj sep cost'!P93-'Inj sep cost'!AG93</f>
        <v>#NAME?</v>
      </c>
      <c r="S95" s="19" t="e">
        <f ca="1">$C95*'Total CH4 prod CO2 Inj'!Q93+$D95*'Total CH4 prod CO2 Inj'!AH93-'Inj sep cost'!Q93-'Inj sep cost'!AH93</f>
        <v>#NAME?</v>
      </c>
    </row>
    <row r="96" spans="2:19" x14ac:dyDescent="0.45">
      <c r="B96">
        <v>90</v>
      </c>
      <c r="C96" s="17" t="e">
        <f ca="1">C95*(1+_xll.RiskNormal($D$2,$E$2))</f>
        <v>#NAME?</v>
      </c>
      <c r="D96" s="17" t="e">
        <f ca="1">D95*(1+_xll.RiskNormal($D$3,$E$3))</f>
        <v>#NAME?</v>
      </c>
      <c r="E96" s="19" t="e">
        <f ca="1">$C96*'Total CH4 prod CO2 Inj'!C94+$D96*'Total CH4 prod CO2 Inj'!T94-'Inj sep cost'!C94-'Inj sep cost'!T94</f>
        <v>#NAME?</v>
      </c>
      <c r="F96" s="19" t="e">
        <f ca="1">$C96*'Total CH4 prod CO2 Inj'!D94+$D96*'Total CH4 prod CO2 Inj'!U94-'Inj sep cost'!D94-'Inj sep cost'!U94</f>
        <v>#NAME?</v>
      </c>
      <c r="G96" s="19" t="e">
        <f ca="1">$C96*'Total CH4 prod CO2 Inj'!E94+$D96*'Total CH4 prod CO2 Inj'!V94-'Inj sep cost'!E94-'Inj sep cost'!V94</f>
        <v>#NAME?</v>
      </c>
      <c r="H96" s="19" t="e">
        <f ca="1">$C96*'Total CH4 prod CO2 Inj'!F94+$D96*'Total CH4 prod CO2 Inj'!W94-'Inj sep cost'!F94-'Inj sep cost'!W94</f>
        <v>#NAME?</v>
      </c>
      <c r="I96" s="19" t="e">
        <f ca="1">$C96*'Total CH4 prod CO2 Inj'!G94+$D96*'Total CH4 prod CO2 Inj'!X94-'Inj sep cost'!G94-'Inj sep cost'!X94</f>
        <v>#NAME?</v>
      </c>
      <c r="J96" s="19" t="e">
        <f ca="1">$C96*'Total CH4 prod CO2 Inj'!H94+$D96*'Total CH4 prod CO2 Inj'!Y94-'Inj sep cost'!H94-'Inj sep cost'!Y94</f>
        <v>#NAME?</v>
      </c>
      <c r="K96" s="19" t="e">
        <f ca="1">$C96*'Total CH4 prod CO2 Inj'!I94+$D96*'Total CH4 prod CO2 Inj'!Z94-'Inj sep cost'!I94-'Inj sep cost'!Z94</f>
        <v>#NAME?</v>
      </c>
      <c r="L96" s="19" t="e">
        <f ca="1">$C96*'Total CH4 prod CO2 Inj'!J94+$D96*'Total CH4 prod CO2 Inj'!AA94-'Inj sep cost'!J94-'Inj sep cost'!AA94</f>
        <v>#NAME?</v>
      </c>
      <c r="M96" s="19" t="e">
        <f ca="1">$C96*'Total CH4 prod CO2 Inj'!K94+$D96*'Total CH4 prod CO2 Inj'!AB94-'Inj sep cost'!K94-'Inj sep cost'!AB94</f>
        <v>#NAME?</v>
      </c>
      <c r="N96" s="19" t="e">
        <f ca="1">$C96*'Total CH4 prod CO2 Inj'!L94+$D96*'Total CH4 prod CO2 Inj'!AC94-'Inj sep cost'!L94-'Inj sep cost'!AC94</f>
        <v>#NAME?</v>
      </c>
      <c r="O96" s="19" t="e">
        <f ca="1">$C96*'Total CH4 prod CO2 Inj'!M94+$D96*'Total CH4 prod CO2 Inj'!AD94-'Inj sep cost'!M94-'Inj sep cost'!AD94</f>
        <v>#NAME?</v>
      </c>
      <c r="P96" s="19" t="e">
        <f ca="1">$C96*'Total CH4 prod CO2 Inj'!N94+$D96*'Total CH4 prod CO2 Inj'!AE94-'Inj sep cost'!N94-'Inj sep cost'!AE94</f>
        <v>#NAME?</v>
      </c>
      <c r="Q96" s="19" t="e">
        <f ca="1">$C96*'Total CH4 prod CO2 Inj'!O94+$D96*'Total CH4 prod CO2 Inj'!AF94-'Inj sep cost'!O94-'Inj sep cost'!AF94</f>
        <v>#NAME?</v>
      </c>
      <c r="R96" s="19" t="e">
        <f ca="1">$C96*'Total CH4 prod CO2 Inj'!P94+$D96*'Total CH4 prod CO2 Inj'!AG94-'Inj sep cost'!P94-'Inj sep cost'!AG94</f>
        <v>#NAME?</v>
      </c>
      <c r="S96" s="19" t="e">
        <f ca="1">$C96*'Total CH4 prod CO2 Inj'!Q94+$D96*'Total CH4 prod CO2 Inj'!AH94-'Inj sep cost'!Q94-'Inj sep cost'!AH94</f>
        <v>#NAME?</v>
      </c>
    </row>
    <row r="97" spans="2:19" x14ac:dyDescent="0.45">
      <c r="B97">
        <v>91</v>
      </c>
      <c r="C97" s="17" t="e">
        <f ca="1">C96*(1+_xll.RiskNormal($D$2,$E$2))</f>
        <v>#NAME?</v>
      </c>
      <c r="D97" s="17" t="e">
        <f ca="1">D96*(1+_xll.RiskNormal($D$3,$E$3))</f>
        <v>#NAME?</v>
      </c>
      <c r="E97" s="19" t="e">
        <f ca="1">$C97*'Total CH4 prod CO2 Inj'!C95+$D97*'Total CH4 prod CO2 Inj'!T95-'Inj sep cost'!C95-'Inj sep cost'!T95</f>
        <v>#NAME?</v>
      </c>
      <c r="F97" s="19" t="e">
        <f ca="1">$C97*'Total CH4 prod CO2 Inj'!D95+$D97*'Total CH4 prod CO2 Inj'!U95-'Inj sep cost'!D95-'Inj sep cost'!U95</f>
        <v>#NAME?</v>
      </c>
      <c r="G97" s="19" t="e">
        <f ca="1">$C97*'Total CH4 prod CO2 Inj'!E95+$D97*'Total CH4 prod CO2 Inj'!V95-'Inj sep cost'!E95-'Inj sep cost'!V95</f>
        <v>#NAME?</v>
      </c>
      <c r="H97" s="19" t="e">
        <f ca="1">$C97*'Total CH4 prod CO2 Inj'!F95+$D97*'Total CH4 prod CO2 Inj'!W95-'Inj sep cost'!F95-'Inj sep cost'!W95</f>
        <v>#NAME?</v>
      </c>
      <c r="I97" s="19" t="e">
        <f ca="1">$C97*'Total CH4 prod CO2 Inj'!G95+$D97*'Total CH4 prod CO2 Inj'!X95-'Inj sep cost'!G95-'Inj sep cost'!X95</f>
        <v>#NAME?</v>
      </c>
      <c r="J97" s="19" t="e">
        <f ca="1">$C97*'Total CH4 prod CO2 Inj'!H95+$D97*'Total CH4 prod CO2 Inj'!Y95-'Inj sep cost'!H95-'Inj sep cost'!Y95</f>
        <v>#NAME?</v>
      </c>
      <c r="K97" s="19" t="e">
        <f ca="1">$C97*'Total CH4 prod CO2 Inj'!I95+$D97*'Total CH4 prod CO2 Inj'!Z95-'Inj sep cost'!I95-'Inj sep cost'!Z95</f>
        <v>#NAME?</v>
      </c>
      <c r="L97" s="19" t="e">
        <f ca="1">$C97*'Total CH4 prod CO2 Inj'!J95+$D97*'Total CH4 prod CO2 Inj'!AA95-'Inj sep cost'!J95-'Inj sep cost'!AA95</f>
        <v>#NAME?</v>
      </c>
      <c r="M97" s="19" t="e">
        <f ca="1">$C97*'Total CH4 prod CO2 Inj'!K95+$D97*'Total CH4 prod CO2 Inj'!AB95-'Inj sep cost'!K95-'Inj sep cost'!AB95</f>
        <v>#NAME?</v>
      </c>
      <c r="N97" s="19" t="e">
        <f ca="1">$C97*'Total CH4 prod CO2 Inj'!L95+$D97*'Total CH4 prod CO2 Inj'!AC95-'Inj sep cost'!L95-'Inj sep cost'!AC95</f>
        <v>#NAME?</v>
      </c>
      <c r="O97" s="19" t="e">
        <f ca="1">$C97*'Total CH4 prod CO2 Inj'!M95+$D97*'Total CH4 prod CO2 Inj'!AD95-'Inj sep cost'!M95-'Inj sep cost'!AD95</f>
        <v>#NAME?</v>
      </c>
      <c r="P97" s="19" t="e">
        <f ca="1">$C97*'Total CH4 prod CO2 Inj'!N95+$D97*'Total CH4 prod CO2 Inj'!AE95-'Inj sep cost'!N95-'Inj sep cost'!AE95</f>
        <v>#NAME?</v>
      </c>
      <c r="Q97" s="19" t="e">
        <f ca="1">$C97*'Total CH4 prod CO2 Inj'!O95+$D97*'Total CH4 prod CO2 Inj'!AF95-'Inj sep cost'!O95-'Inj sep cost'!AF95</f>
        <v>#NAME?</v>
      </c>
      <c r="R97" s="19" t="e">
        <f ca="1">$C97*'Total CH4 prod CO2 Inj'!P95+$D97*'Total CH4 prod CO2 Inj'!AG95-'Inj sep cost'!P95-'Inj sep cost'!AG95</f>
        <v>#NAME?</v>
      </c>
      <c r="S97" s="19" t="e">
        <f ca="1">$C97*'Total CH4 prod CO2 Inj'!Q95+$D97*'Total CH4 prod CO2 Inj'!AH95-'Inj sep cost'!Q95-'Inj sep cost'!AH95</f>
        <v>#NAME?</v>
      </c>
    </row>
    <row r="98" spans="2:19" x14ac:dyDescent="0.45">
      <c r="B98">
        <v>92</v>
      </c>
      <c r="C98" s="17" t="e">
        <f ca="1">C97*(1+_xll.RiskNormal($D$2,$E$2))</f>
        <v>#NAME?</v>
      </c>
      <c r="D98" s="17" t="e">
        <f ca="1">D97*(1+_xll.RiskNormal($D$3,$E$3))</f>
        <v>#NAME?</v>
      </c>
      <c r="E98" s="19" t="e">
        <f ca="1">$C98*'Total CH4 prod CO2 Inj'!C96+$D98*'Total CH4 prod CO2 Inj'!T96-'Inj sep cost'!C96-'Inj sep cost'!T96</f>
        <v>#NAME?</v>
      </c>
      <c r="F98" s="19" t="e">
        <f ca="1">$C98*'Total CH4 prod CO2 Inj'!D96+$D98*'Total CH4 prod CO2 Inj'!U96-'Inj sep cost'!D96-'Inj sep cost'!U96</f>
        <v>#NAME?</v>
      </c>
      <c r="G98" s="19" t="e">
        <f ca="1">$C98*'Total CH4 prod CO2 Inj'!E96+$D98*'Total CH4 prod CO2 Inj'!V96-'Inj sep cost'!E96-'Inj sep cost'!V96</f>
        <v>#NAME?</v>
      </c>
      <c r="H98" s="19" t="e">
        <f ca="1">$C98*'Total CH4 prod CO2 Inj'!F96+$D98*'Total CH4 prod CO2 Inj'!W96-'Inj sep cost'!F96-'Inj sep cost'!W96</f>
        <v>#NAME?</v>
      </c>
      <c r="I98" s="19" t="e">
        <f ca="1">$C98*'Total CH4 prod CO2 Inj'!G96+$D98*'Total CH4 prod CO2 Inj'!X96-'Inj sep cost'!G96-'Inj sep cost'!X96</f>
        <v>#NAME?</v>
      </c>
      <c r="J98" s="19" t="e">
        <f ca="1">$C98*'Total CH4 prod CO2 Inj'!H96+$D98*'Total CH4 prod CO2 Inj'!Y96-'Inj sep cost'!H96-'Inj sep cost'!Y96</f>
        <v>#NAME?</v>
      </c>
      <c r="K98" s="19" t="e">
        <f ca="1">$C98*'Total CH4 prod CO2 Inj'!I96+$D98*'Total CH4 prod CO2 Inj'!Z96-'Inj sep cost'!I96-'Inj sep cost'!Z96</f>
        <v>#NAME?</v>
      </c>
      <c r="L98" s="19" t="e">
        <f ca="1">$C98*'Total CH4 prod CO2 Inj'!J96+$D98*'Total CH4 prod CO2 Inj'!AA96-'Inj sep cost'!J96-'Inj sep cost'!AA96</f>
        <v>#NAME?</v>
      </c>
      <c r="M98" s="19" t="e">
        <f ca="1">$C98*'Total CH4 prod CO2 Inj'!K96+$D98*'Total CH4 prod CO2 Inj'!AB96-'Inj sep cost'!K96-'Inj sep cost'!AB96</f>
        <v>#NAME?</v>
      </c>
      <c r="N98" s="19" t="e">
        <f ca="1">$C98*'Total CH4 prod CO2 Inj'!L96+$D98*'Total CH4 prod CO2 Inj'!AC96-'Inj sep cost'!L96-'Inj sep cost'!AC96</f>
        <v>#NAME?</v>
      </c>
      <c r="O98" s="19" t="e">
        <f ca="1">$C98*'Total CH4 prod CO2 Inj'!M96+$D98*'Total CH4 prod CO2 Inj'!AD96-'Inj sep cost'!M96-'Inj sep cost'!AD96</f>
        <v>#NAME?</v>
      </c>
      <c r="P98" s="19" t="e">
        <f ca="1">$C98*'Total CH4 prod CO2 Inj'!N96+$D98*'Total CH4 prod CO2 Inj'!AE96-'Inj sep cost'!N96-'Inj sep cost'!AE96</f>
        <v>#NAME?</v>
      </c>
      <c r="Q98" s="19" t="e">
        <f ca="1">$C98*'Total CH4 prod CO2 Inj'!O96+$D98*'Total CH4 prod CO2 Inj'!AF96-'Inj sep cost'!O96-'Inj sep cost'!AF96</f>
        <v>#NAME?</v>
      </c>
      <c r="R98" s="19" t="e">
        <f ca="1">$C98*'Total CH4 prod CO2 Inj'!P96+$D98*'Total CH4 prod CO2 Inj'!AG96-'Inj sep cost'!P96-'Inj sep cost'!AG96</f>
        <v>#NAME?</v>
      </c>
      <c r="S98" s="19" t="e">
        <f ca="1">$C98*'Total CH4 prod CO2 Inj'!Q96+$D98*'Total CH4 prod CO2 Inj'!AH96-'Inj sep cost'!Q96-'Inj sep cost'!AH96</f>
        <v>#NAME?</v>
      </c>
    </row>
    <row r="99" spans="2:19" x14ac:dyDescent="0.45">
      <c r="B99">
        <v>93</v>
      </c>
      <c r="C99" s="17" t="e">
        <f ca="1">C98*(1+_xll.RiskNormal($D$2,$E$2))</f>
        <v>#NAME?</v>
      </c>
      <c r="D99" s="17" t="e">
        <f ca="1">D98*(1+_xll.RiskNormal($D$3,$E$3))</f>
        <v>#NAME?</v>
      </c>
      <c r="E99" s="19" t="e">
        <f ca="1">$C99*'Total CH4 prod CO2 Inj'!C97+$D99*'Total CH4 prod CO2 Inj'!T97-'Inj sep cost'!C97-'Inj sep cost'!T97</f>
        <v>#NAME?</v>
      </c>
      <c r="F99" s="19" t="e">
        <f ca="1">$C99*'Total CH4 prod CO2 Inj'!D97+$D99*'Total CH4 prod CO2 Inj'!U97-'Inj sep cost'!D97-'Inj sep cost'!U97</f>
        <v>#NAME?</v>
      </c>
      <c r="G99" s="19" t="e">
        <f ca="1">$C99*'Total CH4 prod CO2 Inj'!E97+$D99*'Total CH4 prod CO2 Inj'!V97-'Inj sep cost'!E97-'Inj sep cost'!V97</f>
        <v>#NAME?</v>
      </c>
      <c r="H99" s="19" t="e">
        <f ca="1">$C99*'Total CH4 prod CO2 Inj'!F97+$D99*'Total CH4 prod CO2 Inj'!W97-'Inj sep cost'!F97-'Inj sep cost'!W97</f>
        <v>#NAME?</v>
      </c>
      <c r="I99" s="19" t="e">
        <f ca="1">$C99*'Total CH4 prod CO2 Inj'!G97+$D99*'Total CH4 prod CO2 Inj'!X97-'Inj sep cost'!G97-'Inj sep cost'!X97</f>
        <v>#NAME?</v>
      </c>
      <c r="J99" s="19" t="e">
        <f ca="1">$C99*'Total CH4 prod CO2 Inj'!H97+$D99*'Total CH4 prod CO2 Inj'!Y97-'Inj sep cost'!H97-'Inj sep cost'!Y97</f>
        <v>#NAME?</v>
      </c>
      <c r="K99" s="19" t="e">
        <f ca="1">$C99*'Total CH4 prod CO2 Inj'!I97+$D99*'Total CH4 prod CO2 Inj'!Z97-'Inj sep cost'!I97-'Inj sep cost'!Z97</f>
        <v>#NAME?</v>
      </c>
      <c r="L99" s="19" t="e">
        <f ca="1">$C99*'Total CH4 prod CO2 Inj'!J97+$D99*'Total CH4 prod CO2 Inj'!AA97-'Inj sep cost'!J97-'Inj sep cost'!AA97</f>
        <v>#NAME?</v>
      </c>
      <c r="M99" s="19" t="e">
        <f ca="1">$C99*'Total CH4 prod CO2 Inj'!K97+$D99*'Total CH4 prod CO2 Inj'!AB97-'Inj sep cost'!K97-'Inj sep cost'!AB97</f>
        <v>#NAME?</v>
      </c>
      <c r="N99" s="19" t="e">
        <f ca="1">$C99*'Total CH4 prod CO2 Inj'!L97+$D99*'Total CH4 prod CO2 Inj'!AC97-'Inj sep cost'!L97-'Inj sep cost'!AC97</f>
        <v>#NAME?</v>
      </c>
      <c r="O99" s="19" t="e">
        <f ca="1">$C99*'Total CH4 prod CO2 Inj'!M97+$D99*'Total CH4 prod CO2 Inj'!AD97-'Inj sep cost'!M97-'Inj sep cost'!AD97</f>
        <v>#NAME?</v>
      </c>
      <c r="P99" s="19" t="e">
        <f ca="1">$C99*'Total CH4 prod CO2 Inj'!N97+$D99*'Total CH4 prod CO2 Inj'!AE97-'Inj sep cost'!N97-'Inj sep cost'!AE97</f>
        <v>#NAME?</v>
      </c>
      <c r="Q99" s="19" t="e">
        <f ca="1">$C99*'Total CH4 prod CO2 Inj'!O97+$D99*'Total CH4 prod CO2 Inj'!AF97-'Inj sep cost'!O97-'Inj sep cost'!AF97</f>
        <v>#NAME?</v>
      </c>
      <c r="R99" s="19" t="e">
        <f ca="1">$C99*'Total CH4 prod CO2 Inj'!P97+$D99*'Total CH4 prod CO2 Inj'!AG97-'Inj sep cost'!P97-'Inj sep cost'!AG97</f>
        <v>#NAME?</v>
      </c>
      <c r="S99" s="19" t="e">
        <f ca="1">$C99*'Total CH4 prod CO2 Inj'!Q97+$D99*'Total CH4 prod CO2 Inj'!AH97-'Inj sep cost'!Q97-'Inj sep cost'!AH97</f>
        <v>#NAME?</v>
      </c>
    </row>
    <row r="100" spans="2:19" x14ac:dyDescent="0.45">
      <c r="B100">
        <v>94</v>
      </c>
      <c r="C100" s="17" t="e">
        <f ca="1">C99*(1+_xll.RiskNormal($D$2,$E$2))</f>
        <v>#NAME?</v>
      </c>
      <c r="D100" s="17" t="e">
        <f ca="1">D99*(1+_xll.RiskNormal($D$3,$E$3))</f>
        <v>#NAME?</v>
      </c>
      <c r="E100" s="19" t="e">
        <f ca="1">$C100*'Total CH4 prod CO2 Inj'!C98+$D100*'Total CH4 prod CO2 Inj'!T98-'Inj sep cost'!C98-'Inj sep cost'!T98</f>
        <v>#NAME?</v>
      </c>
      <c r="F100" s="19" t="e">
        <f ca="1">$C100*'Total CH4 prod CO2 Inj'!D98+$D100*'Total CH4 prod CO2 Inj'!U98-'Inj sep cost'!D98-'Inj sep cost'!U98</f>
        <v>#NAME?</v>
      </c>
      <c r="G100" s="19" t="e">
        <f ca="1">$C100*'Total CH4 prod CO2 Inj'!E98+$D100*'Total CH4 prod CO2 Inj'!V98-'Inj sep cost'!E98-'Inj sep cost'!V98</f>
        <v>#NAME?</v>
      </c>
      <c r="H100" s="19" t="e">
        <f ca="1">$C100*'Total CH4 prod CO2 Inj'!F98+$D100*'Total CH4 prod CO2 Inj'!W98-'Inj sep cost'!F98-'Inj sep cost'!W98</f>
        <v>#NAME?</v>
      </c>
      <c r="I100" s="19" t="e">
        <f ca="1">$C100*'Total CH4 prod CO2 Inj'!G98+$D100*'Total CH4 prod CO2 Inj'!X98-'Inj sep cost'!G98-'Inj sep cost'!X98</f>
        <v>#NAME?</v>
      </c>
      <c r="J100" s="19" t="e">
        <f ca="1">$C100*'Total CH4 prod CO2 Inj'!H98+$D100*'Total CH4 prod CO2 Inj'!Y98-'Inj sep cost'!H98-'Inj sep cost'!Y98</f>
        <v>#NAME?</v>
      </c>
      <c r="K100" s="19" t="e">
        <f ca="1">$C100*'Total CH4 prod CO2 Inj'!I98+$D100*'Total CH4 prod CO2 Inj'!Z98-'Inj sep cost'!I98-'Inj sep cost'!Z98</f>
        <v>#NAME?</v>
      </c>
      <c r="L100" s="19" t="e">
        <f ca="1">$C100*'Total CH4 prod CO2 Inj'!J98+$D100*'Total CH4 prod CO2 Inj'!AA98-'Inj sep cost'!J98-'Inj sep cost'!AA98</f>
        <v>#NAME?</v>
      </c>
      <c r="M100" s="19" t="e">
        <f ca="1">$C100*'Total CH4 prod CO2 Inj'!K98+$D100*'Total CH4 prod CO2 Inj'!AB98-'Inj sep cost'!K98-'Inj sep cost'!AB98</f>
        <v>#NAME?</v>
      </c>
      <c r="N100" s="19" t="e">
        <f ca="1">$C100*'Total CH4 prod CO2 Inj'!L98+$D100*'Total CH4 prod CO2 Inj'!AC98-'Inj sep cost'!L98-'Inj sep cost'!AC98</f>
        <v>#NAME?</v>
      </c>
      <c r="O100" s="19" t="e">
        <f ca="1">$C100*'Total CH4 prod CO2 Inj'!M98+$D100*'Total CH4 prod CO2 Inj'!AD98-'Inj sep cost'!M98-'Inj sep cost'!AD98</f>
        <v>#NAME?</v>
      </c>
      <c r="P100" s="19" t="e">
        <f ca="1">$C100*'Total CH4 prod CO2 Inj'!N98+$D100*'Total CH4 prod CO2 Inj'!AE98-'Inj sep cost'!N98-'Inj sep cost'!AE98</f>
        <v>#NAME?</v>
      </c>
      <c r="Q100" s="19" t="e">
        <f ca="1">$C100*'Total CH4 prod CO2 Inj'!O98+$D100*'Total CH4 prod CO2 Inj'!AF98-'Inj sep cost'!O98-'Inj sep cost'!AF98</f>
        <v>#NAME?</v>
      </c>
      <c r="R100" s="19" t="e">
        <f ca="1">$C100*'Total CH4 prod CO2 Inj'!P98+$D100*'Total CH4 prod CO2 Inj'!AG98-'Inj sep cost'!P98-'Inj sep cost'!AG98</f>
        <v>#NAME?</v>
      </c>
      <c r="S100" s="19" t="e">
        <f ca="1">$C100*'Total CH4 prod CO2 Inj'!Q98+$D100*'Total CH4 prod CO2 Inj'!AH98-'Inj sep cost'!Q98-'Inj sep cost'!AH98</f>
        <v>#NAME?</v>
      </c>
    </row>
    <row r="101" spans="2:19" x14ac:dyDescent="0.45">
      <c r="B101">
        <v>95</v>
      </c>
      <c r="C101" s="17" t="e">
        <f ca="1">C100*(1+_xll.RiskNormal($D$2,$E$2))</f>
        <v>#NAME?</v>
      </c>
      <c r="D101" s="17" t="e">
        <f ca="1">D100*(1+_xll.RiskNormal($D$3,$E$3))</f>
        <v>#NAME?</v>
      </c>
      <c r="E101" s="19" t="e">
        <f ca="1">$C101*'Total CH4 prod CO2 Inj'!C99+$D101*'Total CH4 prod CO2 Inj'!T99-'Inj sep cost'!C99-'Inj sep cost'!T99</f>
        <v>#NAME?</v>
      </c>
      <c r="F101" s="19" t="e">
        <f ca="1">$C101*'Total CH4 prod CO2 Inj'!D99+$D101*'Total CH4 prod CO2 Inj'!U99-'Inj sep cost'!D99-'Inj sep cost'!U99</f>
        <v>#NAME?</v>
      </c>
      <c r="G101" s="19" t="e">
        <f ca="1">$C101*'Total CH4 prod CO2 Inj'!E99+$D101*'Total CH4 prod CO2 Inj'!V99-'Inj sep cost'!E99-'Inj sep cost'!V99</f>
        <v>#NAME?</v>
      </c>
      <c r="H101" s="19" t="e">
        <f ca="1">$C101*'Total CH4 prod CO2 Inj'!F99+$D101*'Total CH4 prod CO2 Inj'!W99-'Inj sep cost'!F99-'Inj sep cost'!W99</f>
        <v>#NAME?</v>
      </c>
      <c r="I101" s="19" t="e">
        <f ca="1">$C101*'Total CH4 prod CO2 Inj'!G99+$D101*'Total CH4 prod CO2 Inj'!X99-'Inj sep cost'!G99-'Inj sep cost'!X99</f>
        <v>#NAME?</v>
      </c>
      <c r="J101" s="19" t="e">
        <f ca="1">$C101*'Total CH4 prod CO2 Inj'!H99+$D101*'Total CH4 prod CO2 Inj'!Y99-'Inj sep cost'!H99-'Inj sep cost'!Y99</f>
        <v>#NAME?</v>
      </c>
      <c r="K101" s="19" t="e">
        <f ca="1">$C101*'Total CH4 prod CO2 Inj'!I99+$D101*'Total CH4 prod CO2 Inj'!Z99-'Inj sep cost'!I99-'Inj sep cost'!Z99</f>
        <v>#NAME?</v>
      </c>
      <c r="L101" s="19" t="e">
        <f ca="1">$C101*'Total CH4 prod CO2 Inj'!J99+$D101*'Total CH4 prod CO2 Inj'!AA99-'Inj sep cost'!J99-'Inj sep cost'!AA99</f>
        <v>#NAME?</v>
      </c>
      <c r="M101" s="19" t="e">
        <f ca="1">$C101*'Total CH4 prod CO2 Inj'!K99+$D101*'Total CH4 prod CO2 Inj'!AB99-'Inj sep cost'!K99-'Inj sep cost'!AB99</f>
        <v>#NAME?</v>
      </c>
      <c r="N101" s="19" t="e">
        <f ca="1">$C101*'Total CH4 prod CO2 Inj'!L99+$D101*'Total CH4 prod CO2 Inj'!AC99-'Inj sep cost'!L99-'Inj sep cost'!AC99</f>
        <v>#NAME?</v>
      </c>
      <c r="O101" s="19" t="e">
        <f ca="1">$C101*'Total CH4 prod CO2 Inj'!M99+$D101*'Total CH4 prod CO2 Inj'!AD99-'Inj sep cost'!M99-'Inj sep cost'!AD99</f>
        <v>#NAME?</v>
      </c>
      <c r="P101" s="19" t="e">
        <f ca="1">$C101*'Total CH4 prod CO2 Inj'!N99+$D101*'Total CH4 prod CO2 Inj'!AE99-'Inj sep cost'!N99-'Inj sep cost'!AE99</f>
        <v>#NAME?</v>
      </c>
      <c r="Q101" s="19" t="e">
        <f ca="1">$C101*'Total CH4 prod CO2 Inj'!O99+$D101*'Total CH4 prod CO2 Inj'!AF99-'Inj sep cost'!O99-'Inj sep cost'!AF99</f>
        <v>#NAME?</v>
      </c>
      <c r="R101" s="19" t="e">
        <f ca="1">$C101*'Total CH4 prod CO2 Inj'!P99+$D101*'Total CH4 prod CO2 Inj'!AG99-'Inj sep cost'!P99-'Inj sep cost'!AG99</f>
        <v>#NAME?</v>
      </c>
      <c r="S101" s="19" t="e">
        <f ca="1">$C101*'Total CH4 prod CO2 Inj'!Q99+$D101*'Total CH4 prod CO2 Inj'!AH99-'Inj sep cost'!Q99-'Inj sep cost'!AH99</f>
        <v>#NAME?</v>
      </c>
    </row>
    <row r="102" spans="2:19" x14ac:dyDescent="0.45">
      <c r="B102">
        <v>96</v>
      </c>
      <c r="C102" s="17" t="e">
        <f ca="1">C101*(1+_xll.RiskNormal($D$2,$E$2))</f>
        <v>#NAME?</v>
      </c>
      <c r="D102" s="17" t="e">
        <f ca="1">D101*(1+_xll.RiskNormal($D$3,$E$3))</f>
        <v>#NAME?</v>
      </c>
      <c r="E102" s="19" t="e">
        <f ca="1">$C102*'Total CH4 prod CO2 Inj'!C100+$D102*'Total CH4 prod CO2 Inj'!T100-'Inj sep cost'!C100-'Inj sep cost'!T100</f>
        <v>#NAME?</v>
      </c>
      <c r="F102" s="19" t="e">
        <f ca="1">$C102*'Total CH4 prod CO2 Inj'!D100+$D102*'Total CH4 prod CO2 Inj'!U100-'Inj sep cost'!D100-'Inj sep cost'!U100</f>
        <v>#NAME?</v>
      </c>
      <c r="G102" s="19" t="e">
        <f ca="1">$C102*'Total CH4 prod CO2 Inj'!E100+$D102*'Total CH4 prod CO2 Inj'!V100-'Inj sep cost'!E100-'Inj sep cost'!V100</f>
        <v>#NAME?</v>
      </c>
      <c r="H102" s="19" t="e">
        <f ca="1">$C102*'Total CH4 prod CO2 Inj'!F100+$D102*'Total CH4 prod CO2 Inj'!W100-'Inj sep cost'!F100-'Inj sep cost'!W100</f>
        <v>#NAME?</v>
      </c>
      <c r="I102" s="19" t="e">
        <f ca="1">$C102*'Total CH4 prod CO2 Inj'!G100+$D102*'Total CH4 prod CO2 Inj'!X100-'Inj sep cost'!G100-'Inj sep cost'!X100</f>
        <v>#NAME?</v>
      </c>
      <c r="J102" s="19" t="e">
        <f ca="1">$C102*'Total CH4 prod CO2 Inj'!H100+$D102*'Total CH4 prod CO2 Inj'!Y100-'Inj sep cost'!H100-'Inj sep cost'!Y100</f>
        <v>#NAME?</v>
      </c>
      <c r="K102" s="19" t="e">
        <f ca="1">$C102*'Total CH4 prod CO2 Inj'!I100+$D102*'Total CH4 prod CO2 Inj'!Z100-'Inj sep cost'!I100-'Inj sep cost'!Z100</f>
        <v>#NAME?</v>
      </c>
      <c r="L102" s="19" t="e">
        <f ca="1">$C102*'Total CH4 prod CO2 Inj'!J100+$D102*'Total CH4 prod CO2 Inj'!AA100-'Inj sep cost'!J100-'Inj sep cost'!AA100</f>
        <v>#NAME?</v>
      </c>
      <c r="M102" s="19" t="e">
        <f ca="1">$C102*'Total CH4 prod CO2 Inj'!K100+$D102*'Total CH4 prod CO2 Inj'!AB100-'Inj sep cost'!K100-'Inj sep cost'!AB100</f>
        <v>#NAME?</v>
      </c>
      <c r="N102" s="19" t="e">
        <f ca="1">$C102*'Total CH4 prod CO2 Inj'!L100+$D102*'Total CH4 prod CO2 Inj'!AC100-'Inj sep cost'!L100-'Inj sep cost'!AC100</f>
        <v>#NAME?</v>
      </c>
      <c r="O102" s="19" t="e">
        <f ca="1">$C102*'Total CH4 prod CO2 Inj'!M100+$D102*'Total CH4 prod CO2 Inj'!AD100-'Inj sep cost'!M100-'Inj sep cost'!AD100</f>
        <v>#NAME?</v>
      </c>
      <c r="P102" s="19" t="e">
        <f ca="1">$C102*'Total CH4 prod CO2 Inj'!N100+$D102*'Total CH4 prod CO2 Inj'!AE100-'Inj sep cost'!N100-'Inj sep cost'!AE100</f>
        <v>#NAME?</v>
      </c>
      <c r="Q102" s="19" t="e">
        <f ca="1">$C102*'Total CH4 prod CO2 Inj'!O100+$D102*'Total CH4 prod CO2 Inj'!AF100-'Inj sep cost'!O100-'Inj sep cost'!AF100</f>
        <v>#NAME?</v>
      </c>
      <c r="R102" s="19" t="e">
        <f ca="1">$C102*'Total CH4 prod CO2 Inj'!P100+$D102*'Total CH4 prod CO2 Inj'!AG100-'Inj sep cost'!P100-'Inj sep cost'!AG100</f>
        <v>#NAME?</v>
      </c>
      <c r="S102" s="19" t="e">
        <f ca="1">$C102*'Total CH4 prod CO2 Inj'!Q100+$D102*'Total CH4 prod CO2 Inj'!AH100-'Inj sep cost'!Q100-'Inj sep cost'!AH100</f>
        <v>#NAME?</v>
      </c>
    </row>
    <row r="103" spans="2:19" x14ac:dyDescent="0.45">
      <c r="B103">
        <v>97</v>
      </c>
      <c r="C103" s="17" t="e">
        <f ca="1">C102*(1+_xll.RiskNormal($D$2,$E$2))</f>
        <v>#NAME?</v>
      </c>
      <c r="D103" s="17" t="e">
        <f ca="1">D102*(1+_xll.RiskNormal($D$3,$E$3))</f>
        <v>#NAME?</v>
      </c>
      <c r="E103" s="19" t="e">
        <f ca="1">$C103*'Total CH4 prod CO2 Inj'!C101+$D103*'Total CH4 prod CO2 Inj'!T101-'Inj sep cost'!C101-'Inj sep cost'!T101</f>
        <v>#NAME?</v>
      </c>
      <c r="F103" s="19" t="e">
        <f ca="1">$C103*'Total CH4 prod CO2 Inj'!D101+$D103*'Total CH4 prod CO2 Inj'!U101-'Inj sep cost'!D101-'Inj sep cost'!U101</f>
        <v>#NAME?</v>
      </c>
      <c r="G103" s="19" t="e">
        <f ca="1">$C103*'Total CH4 prod CO2 Inj'!E101+$D103*'Total CH4 prod CO2 Inj'!V101-'Inj sep cost'!E101-'Inj sep cost'!V101</f>
        <v>#NAME?</v>
      </c>
      <c r="H103" s="19" t="e">
        <f ca="1">$C103*'Total CH4 prod CO2 Inj'!F101+$D103*'Total CH4 prod CO2 Inj'!W101-'Inj sep cost'!F101-'Inj sep cost'!W101</f>
        <v>#NAME?</v>
      </c>
      <c r="I103" s="19" t="e">
        <f ca="1">$C103*'Total CH4 prod CO2 Inj'!G101+$D103*'Total CH4 prod CO2 Inj'!X101-'Inj sep cost'!G101-'Inj sep cost'!X101</f>
        <v>#NAME?</v>
      </c>
      <c r="J103" s="19" t="e">
        <f ca="1">$C103*'Total CH4 prod CO2 Inj'!H101+$D103*'Total CH4 prod CO2 Inj'!Y101-'Inj sep cost'!H101-'Inj sep cost'!Y101</f>
        <v>#NAME?</v>
      </c>
      <c r="K103" s="19" t="e">
        <f ca="1">$C103*'Total CH4 prod CO2 Inj'!I101+$D103*'Total CH4 prod CO2 Inj'!Z101-'Inj sep cost'!I101-'Inj sep cost'!Z101</f>
        <v>#NAME?</v>
      </c>
      <c r="L103" s="19" t="e">
        <f ca="1">$C103*'Total CH4 prod CO2 Inj'!J101+$D103*'Total CH4 prod CO2 Inj'!AA101-'Inj sep cost'!J101-'Inj sep cost'!AA101</f>
        <v>#NAME?</v>
      </c>
      <c r="M103" s="19" t="e">
        <f ca="1">$C103*'Total CH4 prod CO2 Inj'!K101+$D103*'Total CH4 prod CO2 Inj'!AB101-'Inj sep cost'!K101-'Inj sep cost'!AB101</f>
        <v>#NAME?</v>
      </c>
      <c r="N103" s="19" t="e">
        <f ca="1">$C103*'Total CH4 prod CO2 Inj'!L101+$D103*'Total CH4 prod CO2 Inj'!AC101-'Inj sep cost'!L101-'Inj sep cost'!AC101</f>
        <v>#NAME?</v>
      </c>
      <c r="O103" s="19" t="e">
        <f ca="1">$C103*'Total CH4 prod CO2 Inj'!M101+$D103*'Total CH4 prod CO2 Inj'!AD101-'Inj sep cost'!M101-'Inj sep cost'!AD101</f>
        <v>#NAME?</v>
      </c>
      <c r="P103" s="19" t="e">
        <f ca="1">$C103*'Total CH4 prod CO2 Inj'!N101+$D103*'Total CH4 prod CO2 Inj'!AE101-'Inj sep cost'!N101-'Inj sep cost'!AE101</f>
        <v>#NAME?</v>
      </c>
      <c r="Q103" s="19" t="e">
        <f ca="1">$C103*'Total CH4 prod CO2 Inj'!O101+$D103*'Total CH4 prod CO2 Inj'!AF101-'Inj sep cost'!O101-'Inj sep cost'!AF101</f>
        <v>#NAME?</v>
      </c>
      <c r="R103" s="19" t="e">
        <f ca="1">$C103*'Total CH4 prod CO2 Inj'!P101+$D103*'Total CH4 prod CO2 Inj'!AG101-'Inj sep cost'!P101-'Inj sep cost'!AG101</f>
        <v>#NAME?</v>
      </c>
      <c r="S103" s="19" t="e">
        <f ca="1">$C103*'Total CH4 prod CO2 Inj'!Q101+$D103*'Total CH4 prod CO2 Inj'!AH101-'Inj sep cost'!Q101-'Inj sep cost'!AH101</f>
        <v>#NAME?</v>
      </c>
    </row>
    <row r="104" spans="2:19" x14ac:dyDescent="0.45">
      <c r="B104">
        <v>98</v>
      </c>
      <c r="C104" s="17" t="e">
        <f ca="1">C103*(1+_xll.RiskNormal($D$2,$E$2))</f>
        <v>#NAME?</v>
      </c>
      <c r="D104" s="17" t="e">
        <f ca="1">D103*(1+_xll.RiskNormal($D$3,$E$3))</f>
        <v>#NAME?</v>
      </c>
      <c r="E104" s="19" t="e">
        <f ca="1">$C104*'Total CH4 prod CO2 Inj'!C102+$D104*'Total CH4 prod CO2 Inj'!T102-'Inj sep cost'!C102-'Inj sep cost'!T102</f>
        <v>#NAME?</v>
      </c>
      <c r="F104" s="19" t="e">
        <f ca="1">$C104*'Total CH4 prod CO2 Inj'!D102+$D104*'Total CH4 prod CO2 Inj'!U102-'Inj sep cost'!D102-'Inj sep cost'!U102</f>
        <v>#NAME?</v>
      </c>
      <c r="G104" s="19" t="e">
        <f ca="1">$C104*'Total CH4 prod CO2 Inj'!E102+$D104*'Total CH4 prod CO2 Inj'!V102-'Inj sep cost'!E102-'Inj sep cost'!V102</f>
        <v>#NAME?</v>
      </c>
      <c r="H104" s="19" t="e">
        <f ca="1">$C104*'Total CH4 prod CO2 Inj'!F102+$D104*'Total CH4 prod CO2 Inj'!W102-'Inj sep cost'!F102-'Inj sep cost'!W102</f>
        <v>#NAME?</v>
      </c>
      <c r="I104" s="19" t="e">
        <f ca="1">$C104*'Total CH4 prod CO2 Inj'!G102+$D104*'Total CH4 prod CO2 Inj'!X102-'Inj sep cost'!G102-'Inj sep cost'!X102</f>
        <v>#NAME?</v>
      </c>
      <c r="J104" s="19" t="e">
        <f ca="1">$C104*'Total CH4 prod CO2 Inj'!H102+$D104*'Total CH4 prod CO2 Inj'!Y102-'Inj sep cost'!H102-'Inj sep cost'!Y102</f>
        <v>#NAME?</v>
      </c>
      <c r="K104" s="19" t="e">
        <f ca="1">$C104*'Total CH4 prod CO2 Inj'!I102+$D104*'Total CH4 prod CO2 Inj'!Z102-'Inj sep cost'!I102-'Inj sep cost'!Z102</f>
        <v>#NAME?</v>
      </c>
      <c r="L104" s="19" t="e">
        <f ca="1">$C104*'Total CH4 prod CO2 Inj'!J102+$D104*'Total CH4 prod CO2 Inj'!AA102-'Inj sep cost'!J102-'Inj sep cost'!AA102</f>
        <v>#NAME?</v>
      </c>
      <c r="M104" s="19" t="e">
        <f ca="1">$C104*'Total CH4 prod CO2 Inj'!K102+$D104*'Total CH4 prod CO2 Inj'!AB102-'Inj sep cost'!K102-'Inj sep cost'!AB102</f>
        <v>#NAME?</v>
      </c>
      <c r="N104" s="19" t="e">
        <f ca="1">$C104*'Total CH4 prod CO2 Inj'!L102+$D104*'Total CH4 prod CO2 Inj'!AC102-'Inj sep cost'!L102-'Inj sep cost'!AC102</f>
        <v>#NAME?</v>
      </c>
      <c r="O104" s="19" t="e">
        <f ca="1">$C104*'Total CH4 prod CO2 Inj'!M102+$D104*'Total CH4 prod CO2 Inj'!AD102-'Inj sep cost'!M102-'Inj sep cost'!AD102</f>
        <v>#NAME?</v>
      </c>
      <c r="P104" s="19" t="e">
        <f ca="1">$C104*'Total CH4 prod CO2 Inj'!N102+$D104*'Total CH4 prod CO2 Inj'!AE102-'Inj sep cost'!N102-'Inj sep cost'!AE102</f>
        <v>#NAME?</v>
      </c>
      <c r="Q104" s="19" t="e">
        <f ca="1">$C104*'Total CH4 prod CO2 Inj'!O102+$D104*'Total CH4 prod CO2 Inj'!AF102-'Inj sep cost'!O102-'Inj sep cost'!AF102</f>
        <v>#NAME?</v>
      </c>
      <c r="R104" s="19" t="e">
        <f ca="1">$C104*'Total CH4 prod CO2 Inj'!P102+$D104*'Total CH4 prod CO2 Inj'!AG102-'Inj sep cost'!P102-'Inj sep cost'!AG102</f>
        <v>#NAME?</v>
      </c>
      <c r="S104" s="19" t="e">
        <f ca="1">$C104*'Total CH4 prod CO2 Inj'!Q102+$D104*'Total CH4 prod CO2 Inj'!AH102-'Inj sep cost'!Q102-'Inj sep cost'!AH102</f>
        <v>#NAME?</v>
      </c>
    </row>
    <row r="105" spans="2:19" x14ac:dyDescent="0.45">
      <c r="B105">
        <v>99</v>
      </c>
      <c r="C105" s="17" t="e">
        <f ca="1">C104*(1+_xll.RiskNormal($D$2,$E$2))</f>
        <v>#NAME?</v>
      </c>
      <c r="D105" s="17" t="e">
        <f ca="1">D104*(1+_xll.RiskNormal($D$3,$E$3))</f>
        <v>#NAME?</v>
      </c>
      <c r="E105" s="19" t="e">
        <f ca="1">$C105*'Total CH4 prod CO2 Inj'!C103+$D105*'Total CH4 prod CO2 Inj'!T103-'Inj sep cost'!C103-'Inj sep cost'!T103</f>
        <v>#NAME?</v>
      </c>
      <c r="F105" s="19" t="e">
        <f ca="1">$C105*'Total CH4 prod CO2 Inj'!D103+$D105*'Total CH4 prod CO2 Inj'!U103-'Inj sep cost'!D103-'Inj sep cost'!U103</f>
        <v>#NAME?</v>
      </c>
      <c r="G105" s="19" t="e">
        <f ca="1">$C105*'Total CH4 prod CO2 Inj'!E103+$D105*'Total CH4 prod CO2 Inj'!V103-'Inj sep cost'!E103-'Inj sep cost'!V103</f>
        <v>#NAME?</v>
      </c>
      <c r="H105" s="19" t="e">
        <f ca="1">$C105*'Total CH4 prod CO2 Inj'!F103+$D105*'Total CH4 prod CO2 Inj'!W103-'Inj sep cost'!F103-'Inj sep cost'!W103</f>
        <v>#NAME?</v>
      </c>
      <c r="I105" s="19" t="e">
        <f ca="1">$C105*'Total CH4 prod CO2 Inj'!G103+$D105*'Total CH4 prod CO2 Inj'!X103-'Inj sep cost'!G103-'Inj sep cost'!X103</f>
        <v>#NAME?</v>
      </c>
      <c r="J105" s="19" t="e">
        <f ca="1">$C105*'Total CH4 prod CO2 Inj'!H103+$D105*'Total CH4 prod CO2 Inj'!Y103-'Inj sep cost'!H103-'Inj sep cost'!Y103</f>
        <v>#NAME?</v>
      </c>
      <c r="K105" s="19" t="e">
        <f ca="1">$C105*'Total CH4 prod CO2 Inj'!I103+$D105*'Total CH4 prod CO2 Inj'!Z103-'Inj sep cost'!I103-'Inj sep cost'!Z103</f>
        <v>#NAME?</v>
      </c>
      <c r="L105" s="19" t="e">
        <f ca="1">$C105*'Total CH4 prod CO2 Inj'!J103+$D105*'Total CH4 prod CO2 Inj'!AA103-'Inj sep cost'!J103-'Inj sep cost'!AA103</f>
        <v>#NAME?</v>
      </c>
      <c r="M105" s="19" t="e">
        <f ca="1">$C105*'Total CH4 prod CO2 Inj'!K103+$D105*'Total CH4 prod CO2 Inj'!AB103-'Inj sep cost'!K103-'Inj sep cost'!AB103</f>
        <v>#NAME?</v>
      </c>
      <c r="N105" s="19" t="e">
        <f ca="1">$C105*'Total CH4 prod CO2 Inj'!L103+$D105*'Total CH4 prod CO2 Inj'!AC103-'Inj sep cost'!L103-'Inj sep cost'!AC103</f>
        <v>#NAME?</v>
      </c>
      <c r="O105" s="19" t="e">
        <f ca="1">$C105*'Total CH4 prod CO2 Inj'!M103+$D105*'Total CH4 prod CO2 Inj'!AD103-'Inj sep cost'!M103-'Inj sep cost'!AD103</f>
        <v>#NAME?</v>
      </c>
      <c r="P105" s="19" t="e">
        <f ca="1">$C105*'Total CH4 prod CO2 Inj'!N103+$D105*'Total CH4 prod CO2 Inj'!AE103-'Inj sep cost'!N103-'Inj sep cost'!AE103</f>
        <v>#NAME?</v>
      </c>
      <c r="Q105" s="19" t="e">
        <f ca="1">$C105*'Total CH4 prod CO2 Inj'!O103+$D105*'Total CH4 prod CO2 Inj'!AF103-'Inj sep cost'!O103-'Inj sep cost'!AF103</f>
        <v>#NAME?</v>
      </c>
      <c r="R105" s="19" t="e">
        <f ca="1">$C105*'Total CH4 prod CO2 Inj'!P103+$D105*'Total CH4 prod CO2 Inj'!AG103-'Inj sep cost'!P103-'Inj sep cost'!AG103</f>
        <v>#NAME?</v>
      </c>
      <c r="S105" s="19" t="e">
        <f ca="1">$C105*'Total CH4 prod CO2 Inj'!Q103+$D105*'Total CH4 prod CO2 Inj'!AH103-'Inj sep cost'!Q103-'Inj sep cost'!AH103</f>
        <v>#NAME?</v>
      </c>
    </row>
    <row r="106" spans="2:19" x14ac:dyDescent="0.45">
      <c r="B106">
        <v>100</v>
      </c>
      <c r="C106" s="17" t="e">
        <f ca="1">C105*(1+_xll.RiskNormal($D$2,$E$2))</f>
        <v>#NAME?</v>
      </c>
      <c r="D106" s="17" t="e">
        <f ca="1">D105*(1+_xll.RiskNormal($D$3,$E$3))</f>
        <v>#NAME?</v>
      </c>
      <c r="E106" s="19" t="e">
        <f ca="1">$C106*'Total CH4 prod CO2 Inj'!C104+$D106*'Total CH4 prod CO2 Inj'!T104-'Inj sep cost'!C104-'Inj sep cost'!T104</f>
        <v>#NAME?</v>
      </c>
      <c r="F106" s="19" t="e">
        <f ca="1">$C106*'Total CH4 prod CO2 Inj'!D104+$D106*'Total CH4 prod CO2 Inj'!U104-'Inj sep cost'!D104-'Inj sep cost'!U104</f>
        <v>#NAME?</v>
      </c>
      <c r="G106" s="19" t="e">
        <f ca="1">$C106*'Total CH4 prod CO2 Inj'!E104+$D106*'Total CH4 prod CO2 Inj'!V104-'Inj sep cost'!E104-'Inj sep cost'!V104</f>
        <v>#NAME?</v>
      </c>
      <c r="H106" s="19" t="e">
        <f ca="1">$C106*'Total CH4 prod CO2 Inj'!F104+$D106*'Total CH4 prod CO2 Inj'!W104-'Inj sep cost'!F104-'Inj sep cost'!W104</f>
        <v>#NAME?</v>
      </c>
      <c r="I106" s="19" t="e">
        <f ca="1">$C106*'Total CH4 prod CO2 Inj'!G104+$D106*'Total CH4 prod CO2 Inj'!X104-'Inj sep cost'!G104-'Inj sep cost'!X104</f>
        <v>#NAME?</v>
      </c>
      <c r="J106" s="19" t="e">
        <f ca="1">$C106*'Total CH4 prod CO2 Inj'!H104+$D106*'Total CH4 prod CO2 Inj'!Y104-'Inj sep cost'!H104-'Inj sep cost'!Y104</f>
        <v>#NAME?</v>
      </c>
      <c r="K106" s="19" t="e">
        <f ca="1">$C106*'Total CH4 prod CO2 Inj'!I104+$D106*'Total CH4 prod CO2 Inj'!Z104-'Inj sep cost'!I104-'Inj sep cost'!Z104</f>
        <v>#NAME?</v>
      </c>
      <c r="L106" s="19" t="e">
        <f ca="1">$C106*'Total CH4 prod CO2 Inj'!J104+$D106*'Total CH4 prod CO2 Inj'!AA104-'Inj sep cost'!J104-'Inj sep cost'!AA104</f>
        <v>#NAME?</v>
      </c>
      <c r="M106" s="19" t="e">
        <f ca="1">$C106*'Total CH4 prod CO2 Inj'!K104+$D106*'Total CH4 prod CO2 Inj'!AB104-'Inj sep cost'!K104-'Inj sep cost'!AB104</f>
        <v>#NAME?</v>
      </c>
      <c r="N106" s="19" t="e">
        <f ca="1">$C106*'Total CH4 prod CO2 Inj'!L104+$D106*'Total CH4 prod CO2 Inj'!AC104-'Inj sep cost'!L104-'Inj sep cost'!AC104</f>
        <v>#NAME?</v>
      </c>
      <c r="O106" s="19" t="e">
        <f ca="1">$C106*'Total CH4 prod CO2 Inj'!M104+$D106*'Total CH4 prod CO2 Inj'!AD104-'Inj sep cost'!M104-'Inj sep cost'!AD104</f>
        <v>#NAME?</v>
      </c>
      <c r="P106" s="19" t="e">
        <f ca="1">$C106*'Total CH4 prod CO2 Inj'!N104+$D106*'Total CH4 prod CO2 Inj'!AE104-'Inj sep cost'!N104-'Inj sep cost'!AE104</f>
        <v>#NAME?</v>
      </c>
      <c r="Q106" s="19" t="e">
        <f ca="1">$C106*'Total CH4 prod CO2 Inj'!O104+$D106*'Total CH4 prod CO2 Inj'!AF104-'Inj sep cost'!O104-'Inj sep cost'!AF104</f>
        <v>#NAME?</v>
      </c>
      <c r="R106" s="19" t="e">
        <f ca="1">$C106*'Total CH4 prod CO2 Inj'!P104+$D106*'Total CH4 prod CO2 Inj'!AG104-'Inj sep cost'!P104-'Inj sep cost'!AG104</f>
        <v>#NAME?</v>
      </c>
      <c r="S106" s="19" t="e">
        <f ca="1">$C106*'Total CH4 prod CO2 Inj'!Q104+$D106*'Total CH4 prod CO2 Inj'!AH104-'Inj sep cost'!Q104-'Inj sep cost'!AH104</f>
        <v>#NAME?</v>
      </c>
    </row>
    <row r="108" spans="2:19" x14ac:dyDescent="0.45">
      <c r="B108" t="s">
        <v>10</v>
      </c>
      <c r="D108" t="s">
        <v>16</v>
      </c>
      <c r="E108" s="21" t="e">
        <f ca="1">SUM(E6:E106)</f>
        <v>#NAME?</v>
      </c>
      <c r="F108" s="21" t="e">
        <f t="shared" ref="F108:S108" ca="1" si="0">SUM(F6:F106)</f>
        <v>#NAME?</v>
      </c>
      <c r="G108" s="21" t="e">
        <f t="shared" ca="1" si="0"/>
        <v>#NAME?</v>
      </c>
      <c r="H108" s="21" t="e">
        <f t="shared" ca="1" si="0"/>
        <v>#NAME?</v>
      </c>
      <c r="I108" s="21" t="e">
        <f t="shared" ca="1" si="0"/>
        <v>#NAME?</v>
      </c>
      <c r="J108" s="21" t="e">
        <f t="shared" ca="1" si="0"/>
        <v>#NAME?</v>
      </c>
      <c r="K108" s="21" t="e">
        <f t="shared" ca="1" si="0"/>
        <v>#NAME?</v>
      </c>
      <c r="L108" s="21" t="e">
        <f t="shared" ca="1" si="0"/>
        <v>#NAME?</v>
      </c>
      <c r="M108" s="21" t="e">
        <f t="shared" ca="1" si="0"/>
        <v>#NAME?</v>
      </c>
      <c r="N108" s="21" t="e">
        <f t="shared" ca="1" si="0"/>
        <v>#NAME?</v>
      </c>
      <c r="O108" s="21" t="e">
        <f t="shared" ca="1" si="0"/>
        <v>#NAME?</v>
      </c>
      <c r="P108" s="21" t="e">
        <f t="shared" ca="1" si="0"/>
        <v>#NAME?</v>
      </c>
      <c r="Q108" s="21" t="e">
        <f t="shared" ca="1" si="0"/>
        <v>#NAME?</v>
      </c>
      <c r="R108" s="21" t="e">
        <f t="shared" ca="1" si="0"/>
        <v>#NAME?</v>
      </c>
      <c r="S108" s="21" t="e">
        <f t="shared" ca="1" si="0"/>
        <v>#NAME?</v>
      </c>
    </row>
    <row r="109" spans="2:19" x14ac:dyDescent="0.45">
      <c r="D109" t="s">
        <v>17</v>
      </c>
      <c r="E109" s="20" t="e">
        <f t="shared" ref="E109:S109" ca="1" si="1">NPV($D$1,E7:E106)</f>
        <v>#NAME?</v>
      </c>
      <c r="F109" s="20" t="e">
        <f t="shared" ca="1" si="1"/>
        <v>#NAME?</v>
      </c>
      <c r="G109" s="20" t="e">
        <f t="shared" ca="1" si="1"/>
        <v>#NAME?</v>
      </c>
      <c r="H109" s="20" t="e">
        <f t="shared" ca="1" si="1"/>
        <v>#NAME?</v>
      </c>
      <c r="I109" s="20" t="e">
        <f t="shared" ca="1" si="1"/>
        <v>#NAME?</v>
      </c>
      <c r="J109" s="20" t="e">
        <f t="shared" ca="1" si="1"/>
        <v>#NAME?</v>
      </c>
      <c r="K109" s="20" t="e">
        <f t="shared" ca="1" si="1"/>
        <v>#NAME?</v>
      </c>
      <c r="L109" s="20" t="e">
        <f t="shared" ca="1" si="1"/>
        <v>#NAME?</v>
      </c>
      <c r="M109" s="20" t="e">
        <f t="shared" ca="1" si="1"/>
        <v>#NAME?</v>
      </c>
      <c r="N109" s="20" t="e">
        <f t="shared" ca="1" si="1"/>
        <v>#NAME?</v>
      </c>
      <c r="O109" s="20" t="e">
        <f t="shared" ca="1" si="1"/>
        <v>#NAME?</v>
      </c>
      <c r="P109" s="20" t="e">
        <f t="shared" ca="1" si="1"/>
        <v>#NAME?</v>
      </c>
      <c r="Q109" s="20" t="e">
        <f t="shared" ca="1" si="1"/>
        <v>#NAME?</v>
      </c>
      <c r="R109" s="20" t="e">
        <f t="shared" ca="1" si="1"/>
        <v>#NAME?</v>
      </c>
      <c r="S109" s="20" t="e">
        <f t="shared" ca="1" si="1"/>
        <v>#NAME?</v>
      </c>
    </row>
    <row r="110" spans="2:19" x14ac:dyDescent="0.45">
      <c r="C110" t="s">
        <v>21</v>
      </c>
      <c r="E110" s="24" t="e">
        <f ca="1">_xll.RiskOutput("NPV")+NPV($D$1,E7:E106)</f>
        <v>#NAME?</v>
      </c>
      <c r="F110" s="24" t="e">
        <f ca="1">_xll.RiskOutput("NPV")+NPV($D$1,F7:F106)</f>
        <v>#NAME?</v>
      </c>
      <c r="G110" s="24" t="e">
        <f ca="1">_xll.RiskOutput("NPV")+NPV($D$1,G7:G106)</f>
        <v>#NAME?</v>
      </c>
      <c r="H110" s="24" t="e">
        <f ca="1">_xll.RiskOutput("NPV")+NPV($D$1,H7:H106)</f>
        <v>#NAME?</v>
      </c>
      <c r="I110" s="24" t="e">
        <f ca="1">_xll.RiskOutput("NPV")+NPV($D$1,I7:I106)</f>
        <v>#NAME?</v>
      </c>
      <c r="J110" s="24" t="e">
        <f ca="1">_xll.RiskOutput("NPV")+NPV($D$1,J7:J106)</f>
        <v>#NAME?</v>
      </c>
      <c r="K110" s="24" t="e">
        <f ca="1">_xll.RiskOutput("NPV")+NPV($D$1,K7:K106)</f>
        <v>#NAME?</v>
      </c>
      <c r="L110" s="24" t="e">
        <f ca="1">_xll.RiskOutput("NPV")+NPV($D$1,L7:L106)</f>
        <v>#NAME?</v>
      </c>
      <c r="M110" s="24" t="e">
        <f ca="1">_xll.RiskOutput("NPV")+NPV($D$1,M7:M106)</f>
        <v>#NAME?</v>
      </c>
      <c r="N110" s="24" t="e">
        <f ca="1">_xll.RiskOutput("NPV")+NPV($D$1,N7:N106)</f>
        <v>#NAME?</v>
      </c>
      <c r="O110" s="24" t="e">
        <f ca="1">_xll.RiskOutput("NPV")+NPV($D$1,O7:O106)</f>
        <v>#NAME?</v>
      </c>
      <c r="P110" s="24" t="e">
        <f ca="1">_xll.RiskOutput("NPV")+NPV($D$1,P7:P106)</f>
        <v>#NAME?</v>
      </c>
      <c r="Q110" s="24" t="e">
        <f ca="1">_xll.RiskOutput("NPV")+NPV($D$1,Q7:Q106)</f>
        <v>#NAME?</v>
      </c>
      <c r="R110" s="24" t="e">
        <f ca="1">_xll.RiskOutput("NPV")+NPV($D$1,R7:R106)</f>
        <v>#NAME?</v>
      </c>
      <c r="S110" s="24" t="e">
        <f ca="1">_xll.RiskOutput("NPV")+NPV($D$1,S7:S106)</f>
        <v>#NAME?</v>
      </c>
    </row>
    <row r="112" spans="2:19" x14ac:dyDescent="0.45">
      <c r="C112" t="s">
        <v>22</v>
      </c>
      <c r="E112" s="25" t="e">
        <f ca="1">_xll.RiskMean(E110)</f>
        <v>#NAME?</v>
      </c>
      <c r="F112" s="25" t="e">
        <f ca="1">_xll.RiskMean(F110)</f>
        <v>#NAME?</v>
      </c>
      <c r="G112" s="25" t="e">
        <f ca="1">_xll.RiskMean(G110)</f>
        <v>#NAME?</v>
      </c>
      <c r="H112" s="25" t="e">
        <f ca="1">_xll.RiskMean(H110)</f>
        <v>#NAME?</v>
      </c>
      <c r="I112" s="25" t="e">
        <f ca="1">_xll.RiskMean(I110)</f>
        <v>#NAME?</v>
      </c>
      <c r="J112" s="25" t="e">
        <f ca="1">_xll.RiskMean(J110)</f>
        <v>#NAME?</v>
      </c>
      <c r="K112" s="25" t="e">
        <f ca="1">_xll.RiskMean(K110)</f>
        <v>#NAME?</v>
      </c>
      <c r="L112" s="25" t="e">
        <f ca="1">_xll.RiskMean(L110)</f>
        <v>#NAME?</v>
      </c>
      <c r="M112" s="25" t="e">
        <f ca="1">_xll.RiskMean(M110)</f>
        <v>#NAME?</v>
      </c>
      <c r="N112" s="25" t="e">
        <f ca="1">_xll.RiskMean(N110)</f>
        <v>#NAME?</v>
      </c>
      <c r="O112" s="25" t="e">
        <f ca="1">_xll.RiskMean(O110)</f>
        <v>#NAME?</v>
      </c>
      <c r="P112" s="25" t="e">
        <f ca="1">_xll.RiskMean(P110)</f>
        <v>#NAME?</v>
      </c>
      <c r="Q112" s="25" t="e">
        <f ca="1">_xll.RiskMean(Q110)</f>
        <v>#NAME?</v>
      </c>
      <c r="R112" s="25" t="e">
        <f ca="1">_xll.RiskMean(R110)</f>
        <v>#NAME?</v>
      </c>
      <c r="S112" s="25" t="e">
        <f ca="1">_xll.RiskMean(S110)</f>
        <v>#NAME?</v>
      </c>
    </row>
  </sheetData>
  <conditionalFormatting sqref="E112:S112">
    <cfRule type="expression" dxfId="14" priority="1" stopIfTrue="1">
      <formula>RiskIsStatistics</formula>
    </cfRule>
  </conditionalFormatting>
  <conditionalFormatting sqref="I110:S110">
    <cfRule type="expression" dxfId="13" priority="2" stopIfTrue="1">
      <formula>RiskIsOutput</formula>
    </cfRule>
  </conditionalFormatting>
  <conditionalFormatting sqref="F110">
    <cfRule type="expression" dxfId="12" priority="32" stopIfTrue="1">
      <formula>RiskIsOutput</formula>
    </cfRule>
  </conditionalFormatting>
  <conditionalFormatting sqref="G110">
    <cfRule type="expression" dxfId="11" priority="34" stopIfTrue="1">
      <formula>RiskIsOutput</formula>
    </cfRule>
  </conditionalFormatting>
  <conditionalFormatting sqref="H110">
    <cfRule type="expression" dxfId="10" priority="36" stopIfTrue="1">
      <formula>RiskIsOutput</formula>
    </cfRule>
  </conditionalFormatting>
  <conditionalFormatting sqref="E110">
    <cfRule type="expression" dxfId="9" priority="38" stopIfTrue="1">
      <formula>RiskIsOutput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J129"/>
  <sheetViews>
    <sheetView workbookViewId="0">
      <selection activeCell="J124" sqref="J124"/>
    </sheetView>
  </sheetViews>
  <sheetFormatPr defaultRowHeight="14.25" x14ac:dyDescent="0.45"/>
  <cols>
    <col min="2" max="2" width="13.265625" bestFit="1" customWidth="1"/>
    <col min="5" max="5" width="14.59765625" bestFit="1" customWidth="1"/>
    <col min="6" max="6" width="10.86328125" customWidth="1"/>
    <col min="7" max="19" width="11.265625" customWidth="1"/>
  </cols>
  <sheetData>
    <row r="1" spans="1:36" x14ac:dyDescent="0.45">
      <c r="A1" t="s">
        <v>15</v>
      </c>
      <c r="D1" s="22">
        <v>0.1</v>
      </c>
    </row>
    <row r="2" spans="1:36" x14ac:dyDescent="0.45">
      <c r="A2" t="s">
        <v>20</v>
      </c>
      <c r="D2">
        <v>2</v>
      </c>
      <c r="E2">
        <v>3</v>
      </c>
      <c r="F2">
        <v>10</v>
      </c>
    </row>
    <row r="3" spans="1:36" x14ac:dyDescent="0.45">
      <c r="A3" t="s">
        <v>23</v>
      </c>
      <c r="D3">
        <v>0</v>
      </c>
      <c r="E3">
        <v>20</v>
      </c>
      <c r="F3">
        <v>50</v>
      </c>
    </row>
    <row r="4" spans="1:36" x14ac:dyDescent="0.45">
      <c r="C4" s="22"/>
      <c r="E4" s="3" t="s">
        <v>5</v>
      </c>
      <c r="V4" s="3"/>
    </row>
    <row r="5" spans="1:36" x14ac:dyDescent="0.45">
      <c r="B5" s="3" t="s">
        <v>0</v>
      </c>
      <c r="C5" t="s">
        <v>13</v>
      </c>
      <c r="D5" t="s">
        <v>14</v>
      </c>
      <c r="E5" s="18">
        <v>42</v>
      </c>
      <c r="F5" s="18">
        <v>43</v>
      </c>
      <c r="G5" s="18">
        <v>44</v>
      </c>
      <c r="H5" s="18">
        <v>45</v>
      </c>
      <c r="I5" s="18">
        <v>46</v>
      </c>
      <c r="J5" s="18">
        <v>47</v>
      </c>
      <c r="K5" s="18">
        <v>48</v>
      </c>
      <c r="L5" s="18">
        <v>49</v>
      </c>
      <c r="M5" s="18">
        <v>50</v>
      </c>
      <c r="N5" s="18">
        <v>51</v>
      </c>
      <c r="O5" s="18">
        <v>52</v>
      </c>
      <c r="P5" s="18">
        <v>53</v>
      </c>
      <c r="Q5" s="18">
        <v>54</v>
      </c>
      <c r="R5" s="18">
        <v>55</v>
      </c>
      <c r="S5" s="18">
        <v>56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x14ac:dyDescent="0.45">
      <c r="B6">
        <v>0</v>
      </c>
      <c r="C6" s="16">
        <v>3</v>
      </c>
      <c r="D6" s="16">
        <v>17</v>
      </c>
      <c r="E6" s="17">
        <f>$C6*'Total CH4 prod CO2 Inj'!$C4+$D6*'Total CH4 prod CO2 Inj'!T4-'Inj sep cost'!C4-'Inj sep cost'!T4</f>
        <v>0</v>
      </c>
      <c r="F6" s="17">
        <f>$C6*'Total CH4 prod CO2 Inj'!$C4+$D6*'Total CH4 prod CO2 Inj'!U4-'Inj sep cost'!D4-'Inj sep cost'!U4</f>
        <v>0</v>
      </c>
      <c r="G6" s="17">
        <f>$C6*'Total CH4 prod CO2 Inj'!$C4+$D6*'Total CH4 prod CO2 Inj'!V4-'Inj sep cost'!E4-'Inj sep cost'!V4</f>
        <v>0</v>
      </c>
      <c r="H6" s="17">
        <f>$C6*'Total CH4 prod CO2 Inj'!$C4+$D6*'Total CH4 prod CO2 Inj'!W4-'Inj sep cost'!F4-'Inj sep cost'!W4</f>
        <v>0</v>
      </c>
      <c r="I6" s="17">
        <f>$C6*'Total CH4 prod CO2 Inj'!$C4+$D6*'Total CH4 prod CO2 Inj'!X4-'Inj sep cost'!G4-'Inj sep cost'!X4</f>
        <v>0</v>
      </c>
      <c r="J6" s="17">
        <f>$C6*'Total CH4 prod CO2 Inj'!$C4+$D6*'Total CH4 prod CO2 Inj'!Y4-'Inj sep cost'!H4-'Inj sep cost'!Y4</f>
        <v>0</v>
      </c>
      <c r="K6" s="17">
        <f>$C6*'Total CH4 prod CO2 Inj'!$C4+$D6*'Total CH4 prod CO2 Inj'!Z4-'Inj sep cost'!I4-'Inj sep cost'!Z4</f>
        <v>0</v>
      </c>
      <c r="L6" s="17">
        <f>$C6*'Total CH4 prod CO2 Inj'!$C4+$D6*'Total CH4 prod CO2 Inj'!AA4-'Inj sep cost'!J4-'Inj sep cost'!AA4</f>
        <v>0</v>
      </c>
      <c r="M6" s="17">
        <f>$C6*'Total CH4 prod CO2 Inj'!$C4+$D6*'Total CH4 prod CO2 Inj'!AB4-'Inj sep cost'!K4-'Inj sep cost'!AB4</f>
        <v>0</v>
      </c>
      <c r="N6" s="17">
        <f>$C6*'Total CH4 prod CO2 Inj'!$C4+$D6*'Total CH4 prod CO2 Inj'!AC4-'Inj sep cost'!L4-'Inj sep cost'!AC4</f>
        <v>0</v>
      </c>
      <c r="O6" s="17">
        <f>$C6*'Total CH4 prod CO2 Inj'!$C4+$D6*'Total CH4 prod CO2 Inj'!AD4-'Inj sep cost'!M4-'Inj sep cost'!AD4</f>
        <v>0</v>
      </c>
      <c r="P6" s="17">
        <f>$C6*'Total CH4 prod CO2 Inj'!$C4+$D6*'Total CH4 prod CO2 Inj'!AE4-'Inj sep cost'!N4-'Inj sep cost'!AE4</f>
        <v>0</v>
      </c>
      <c r="Q6" s="17">
        <f>$C6*'Total CH4 prod CO2 Inj'!$C4+$D6*'Total CH4 prod CO2 Inj'!AF4-'Inj sep cost'!O4-'Inj sep cost'!AF4</f>
        <v>0</v>
      </c>
      <c r="R6" s="17">
        <f>$C6*'Total CH4 prod CO2 Inj'!$C4+$D6*'Total CH4 prod CO2 Inj'!AG4-'Inj sep cost'!P4-'Inj sep cost'!AG4</f>
        <v>0</v>
      </c>
      <c r="S6" s="17">
        <f>$C6*'Total CH4 prod CO2 Inj'!$C4+$D6*'Total CH4 prod CO2 Inj'!AH4-'Inj sep cost'!Q4-'Inj sep cost'!AH4</f>
        <v>0</v>
      </c>
    </row>
    <row r="7" spans="1:36" x14ac:dyDescent="0.45">
      <c r="B7">
        <v>1</v>
      </c>
      <c r="C7" s="17" t="e">
        <f ca="1">_xll.RiskTriang($D$2,$E$2,$F$2)</f>
        <v>#NAME?</v>
      </c>
      <c r="D7" s="17" t="e">
        <f ca="1">D6+_xll.RiskTriang($D$3,$E$3,$F$3)</f>
        <v>#NAME?</v>
      </c>
      <c r="E7" s="19" t="e">
        <f ca="1">$C7*'Total CH4 prod CO2 Inj'!C5+$D7*'Total CH4 prod CO2 Inj'!T5-'Inj sep cost'!C5-'Inj sep cost'!T5</f>
        <v>#NAME?</v>
      </c>
      <c r="F7" s="19" t="e">
        <f ca="1">$C7*'Total CH4 prod CO2 Inj'!D5+$D7*'Total CH4 prod CO2 Inj'!U5-'Inj sep cost'!D5-'Inj sep cost'!U5</f>
        <v>#NAME?</v>
      </c>
      <c r="G7" s="19" t="e">
        <f ca="1">$C7*'Total CH4 prod CO2 Inj'!E5+$D7*'Total CH4 prod CO2 Inj'!V5-'Inj sep cost'!E5-'Inj sep cost'!V5</f>
        <v>#NAME?</v>
      </c>
      <c r="H7" s="19" t="e">
        <f ca="1">$C7*'Total CH4 prod CO2 Inj'!F5+$D7*'Total CH4 prod CO2 Inj'!W5-'Inj sep cost'!F5-'Inj sep cost'!W5</f>
        <v>#NAME?</v>
      </c>
      <c r="I7" s="19" t="e">
        <f ca="1">$C7*'Total CH4 prod CO2 Inj'!G5+$D7*'Total CH4 prod CO2 Inj'!X5-'Inj sep cost'!G5-'Inj sep cost'!X5</f>
        <v>#NAME?</v>
      </c>
      <c r="J7" s="19" t="e">
        <f ca="1">$C7*'Total CH4 prod CO2 Inj'!H5+$D7*'Total CH4 prod CO2 Inj'!Y5-'Inj sep cost'!H5-'Inj sep cost'!Y5</f>
        <v>#NAME?</v>
      </c>
      <c r="K7" s="19" t="e">
        <f ca="1">$C7*'Total CH4 prod CO2 Inj'!I5+$D7*'Total CH4 prod CO2 Inj'!Z5-'Inj sep cost'!I5-'Inj sep cost'!Z5</f>
        <v>#NAME?</v>
      </c>
      <c r="L7" s="19" t="e">
        <f ca="1">$C7*'Total CH4 prod CO2 Inj'!J5+$D7*'Total CH4 prod CO2 Inj'!AA5-'Inj sep cost'!J5-'Inj sep cost'!AA5</f>
        <v>#NAME?</v>
      </c>
      <c r="M7" s="19" t="e">
        <f ca="1">$C7*'Total CH4 prod CO2 Inj'!K5+$D7*'Total CH4 prod CO2 Inj'!AB5-'Inj sep cost'!K5-'Inj sep cost'!AB5</f>
        <v>#NAME?</v>
      </c>
      <c r="N7" s="19" t="e">
        <f ca="1">$C7*'Total CH4 prod CO2 Inj'!L5+$D7*'Total CH4 prod CO2 Inj'!AC5-'Inj sep cost'!L5-'Inj sep cost'!AC5</f>
        <v>#NAME?</v>
      </c>
      <c r="O7" s="19" t="e">
        <f ca="1">$C7*'Total CH4 prod CO2 Inj'!M5+$D7*'Total CH4 prod CO2 Inj'!AD5-'Inj sep cost'!M5-'Inj sep cost'!AD5</f>
        <v>#NAME?</v>
      </c>
      <c r="P7" s="19" t="e">
        <f ca="1">$C7*'Total CH4 prod CO2 Inj'!N5+$D7*'Total CH4 prod CO2 Inj'!AE5-'Inj sep cost'!N5-'Inj sep cost'!AE5</f>
        <v>#NAME?</v>
      </c>
      <c r="Q7" s="19" t="e">
        <f ca="1">$C7*'Total CH4 prod CO2 Inj'!O5+$D7*'Total CH4 prod CO2 Inj'!AF5-'Inj sep cost'!O5-'Inj sep cost'!AF5</f>
        <v>#NAME?</v>
      </c>
      <c r="R7" s="19" t="e">
        <f ca="1">$C7*'Total CH4 prod CO2 Inj'!P5+$D7*'Total CH4 prod CO2 Inj'!AG5-'Inj sep cost'!P5-'Inj sep cost'!AG5</f>
        <v>#NAME?</v>
      </c>
      <c r="S7" s="19" t="e">
        <f ca="1">$C7*'Total CH4 prod CO2 Inj'!Q5+$D7*'Total CH4 prod CO2 Inj'!AH5-'Inj sep cost'!Q5-'Inj sep cost'!AH5</f>
        <v>#NAME?</v>
      </c>
    </row>
    <row r="8" spans="1:36" x14ac:dyDescent="0.45">
      <c r="B8">
        <v>2</v>
      </c>
      <c r="C8" s="17" t="e">
        <f ca="1">_xll.RiskTriang($D$2,$E$2,$F$2)</f>
        <v>#NAME?</v>
      </c>
      <c r="D8" s="17" t="e">
        <f t="shared" ref="D8:D71" ca="1" si="0">D7*(1+$D$3)</f>
        <v>#NAME?</v>
      </c>
      <c r="E8" s="19" t="e">
        <f ca="1">$C8*'Total CH4 prod CO2 Inj'!C6+$D8*'Total CH4 prod CO2 Inj'!T6-'Inj sep cost'!C6-'Inj sep cost'!T6</f>
        <v>#NAME?</v>
      </c>
      <c r="F8" s="19" t="e">
        <f ca="1">$C8*'Total CH4 prod CO2 Inj'!D6+$D8*'Total CH4 prod CO2 Inj'!U6-'Inj sep cost'!D6-'Inj sep cost'!U6</f>
        <v>#NAME?</v>
      </c>
      <c r="G8" s="19" t="e">
        <f ca="1">$C8*'Total CH4 prod CO2 Inj'!E6+$D8*'Total CH4 prod CO2 Inj'!V6-'Inj sep cost'!E6-'Inj sep cost'!V6</f>
        <v>#NAME?</v>
      </c>
      <c r="H8" s="19" t="e">
        <f ca="1">$C8*'Total CH4 prod CO2 Inj'!F6+$D8*'Total CH4 prod CO2 Inj'!W6-'Inj sep cost'!F6-'Inj sep cost'!W6</f>
        <v>#NAME?</v>
      </c>
      <c r="I8" s="19" t="e">
        <f ca="1">$C8*'Total CH4 prod CO2 Inj'!G6+$D8*'Total CH4 prod CO2 Inj'!X6-'Inj sep cost'!G6-'Inj sep cost'!X6</f>
        <v>#NAME?</v>
      </c>
      <c r="J8" s="19" t="e">
        <f ca="1">$C8*'Total CH4 prod CO2 Inj'!H6+$D8*'Total CH4 prod CO2 Inj'!Y6-'Inj sep cost'!H6-'Inj sep cost'!Y6</f>
        <v>#NAME?</v>
      </c>
      <c r="K8" s="19" t="e">
        <f ca="1">$C8*'Total CH4 prod CO2 Inj'!I6+$D8*'Total CH4 prod CO2 Inj'!Z6-'Inj sep cost'!I6-'Inj sep cost'!Z6</f>
        <v>#NAME?</v>
      </c>
      <c r="L8" s="19" t="e">
        <f ca="1">$C8*'Total CH4 prod CO2 Inj'!J6+$D8*'Total CH4 prod CO2 Inj'!AA6-'Inj sep cost'!J6-'Inj sep cost'!AA6</f>
        <v>#NAME?</v>
      </c>
      <c r="M8" s="19" t="e">
        <f ca="1">$C8*'Total CH4 prod CO2 Inj'!K6+$D8*'Total CH4 prod CO2 Inj'!AB6-'Inj sep cost'!K6-'Inj sep cost'!AB6</f>
        <v>#NAME?</v>
      </c>
      <c r="N8" s="19" t="e">
        <f ca="1">$C8*'Total CH4 prod CO2 Inj'!L6+$D8*'Total CH4 prod CO2 Inj'!AC6-'Inj sep cost'!L6-'Inj sep cost'!AC6</f>
        <v>#NAME?</v>
      </c>
      <c r="O8" s="19" t="e">
        <f ca="1">$C8*'Total CH4 prod CO2 Inj'!M6+$D8*'Total CH4 prod CO2 Inj'!AD6-'Inj sep cost'!M6-'Inj sep cost'!AD6</f>
        <v>#NAME?</v>
      </c>
      <c r="P8" s="19" t="e">
        <f ca="1">$C8*'Total CH4 prod CO2 Inj'!N6+$D8*'Total CH4 prod CO2 Inj'!AE6-'Inj sep cost'!N6-'Inj sep cost'!AE6</f>
        <v>#NAME?</v>
      </c>
      <c r="Q8" s="19" t="e">
        <f ca="1">$C8*'Total CH4 prod CO2 Inj'!O6+$D8*'Total CH4 prod CO2 Inj'!AF6-'Inj sep cost'!O6-'Inj sep cost'!AF6</f>
        <v>#NAME?</v>
      </c>
      <c r="R8" s="19" t="e">
        <f ca="1">$C8*'Total CH4 prod CO2 Inj'!P6+$D8*'Total CH4 prod CO2 Inj'!AG6-'Inj sep cost'!P6-'Inj sep cost'!AG6</f>
        <v>#NAME?</v>
      </c>
      <c r="S8" s="19" t="e">
        <f ca="1">$C8*'Total CH4 prod CO2 Inj'!Q6+$D8*'Total CH4 prod CO2 Inj'!AH6-'Inj sep cost'!Q6-'Inj sep cost'!AH6</f>
        <v>#NAME?</v>
      </c>
    </row>
    <row r="9" spans="1:36" x14ac:dyDescent="0.45">
      <c r="B9">
        <v>3</v>
      </c>
      <c r="C9" s="17" t="e">
        <f ca="1">_xll.RiskTriang($D$2,$E$2,$F$2)</f>
        <v>#NAME?</v>
      </c>
      <c r="D9" s="17" t="e">
        <f t="shared" ca="1" si="0"/>
        <v>#NAME?</v>
      </c>
      <c r="E9" s="19" t="e">
        <f ca="1">$C9*'Total CH4 prod CO2 Inj'!C7+$D9*'Total CH4 prod CO2 Inj'!T7-'Inj sep cost'!C7-'Inj sep cost'!T7</f>
        <v>#NAME?</v>
      </c>
      <c r="F9" s="19" t="e">
        <f ca="1">$C9*'Total CH4 prod CO2 Inj'!D7+$D9*'Total CH4 prod CO2 Inj'!U7-'Inj sep cost'!D7-'Inj sep cost'!U7</f>
        <v>#NAME?</v>
      </c>
      <c r="G9" s="19" t="e">
        <f ca="1">$C9*'Total CH4 prod CO2 Inj'!E7+$D9*'Total CH4 prod CO2 Inj'!V7-'Inj sep cost'!E7-'Inj sep cost'!V7</f>
        <v>#NAME?</v>
      </c>
      <c r="H9" s="19" t="e">
        <f ca="1">$C9*'Total CH4 prod CO2 Inj'!F7+$D9*'Total CH4 prod CO2 Inj'!W7-'Inj sep cost'!F7-'Inj sep cost'!W7</f>
        <v>#NAME?</v>
      </c>
      <c r="I9" s="19" t="e">
        <f ca="1">$C9*'Total CH4 prod CO2 Inj'!G7+$D9*'Total CH4 prod CO2 Inj'!X7-'Inj sep cost'!G7-'Inj sep cost'!X7</f>
        <v>#NAME?</v>
      </c>
      <c r="J9" s="19" t="e">
        <f ca="1">$C9*'Total CH4 prod CO2 Inj'!H7+$D9*'Total CH4 prod CO2 Inj'!Y7-'Inj sep cost'!H7-'Inj sep cost'!Y7</f>
        <v>#NAME?</v>
      </c>
      <c r="K9" s="19" t="e">
        <f ca="1">$C9*'Total CH4 prod CO2 Inj'!I7+$D9*'Total CH4 prod CO2 Inj'!Z7-'Inj sep cost'!I7-'Inj sep cost'!Z7</f>
        <v>#NAME?</v>
      </c>
      <c r="L9" s="19" t="e">
        <f ca="1">$C9*'Total CH4 prod CO2 Inj'!J7+$D9*'Total CH4 prod CO2 Inj'!AA7-'Inj sep cost'!J7-'Inj sep cost'!AA7</f>
        <v>#NAME?</v>
      </c>
      <c r="M9" s="19" t="e">
        <f ca="1">$C9*'Total CH4 prod CO2 Inj'!K7+$D9*'Total CH4 prod CO2 Inj'!AB7-'Inj sep cost'!K7-'Inj sep cost'!AB7</f>
        <v>#NAME?</v>
      </c>
      <c r="N9" s="19" t="e">
        <f ca="1">$C9*'Total CH4 prod CO2 Inj'!L7+$D9*'Total CH4 prod CO2 Inj'!AC7-'Inj sep cost'!L7-'Inj sep cost'!AC7</f>
        <v>#NAME?</v>
      </c>
      <c r="O9" s="19" t="e">
        <f ca="1">$C9*'Total CH4 prod CO2 Inj'!M7+$D9*'Total CH4 prod CO2 Inj'!AD7-'Inj sep cost'!M7-'Inj sep cost'!AD7</f>
        <v>#NAME?</v>
      </c>
      <c r="P9" s="19" t="e">
        <f ca="1">$C9*'Total CH4 prod CO2 Inj'!N7+$D9*'Total CH4 prod CO2 Inj'!AE7-'Inj sep cost'!N7-'Inj sep cost'!AE7</f>
        <v>#NAME?</v>
      </c>
      <c r="Q9" s="19" t="e">
        <f ca="1">$C9*'Total CH4 prod CO2 Inj'!O7+$D9*'Total CH4 prod CO2 Inj'!AF7-'Inj sep cost'!O7-'Inj sep cost'!AF7</f>
        <v>#NAME?</v>
      </c>
      <c r="R9" s="19" t="e">
        <f ca="1">$C9*'Total CH4 prod CO2 Inj'!P7+$D9*'Total CH4 prod CO2 Inj'!AG7-'Inj sep cost'!P7-'Inj sep cost'!AG7</f>
        <v>#NAME?</v>
      </c>
      <c r="S9" s="19" t="e">
        <f ca="1">$C9*'Total CH4 prod CO2 Inj'!Q7+$D9*'Total CH4 prod CO2 Inj'!AH7-'Inj sep cost'!Q7-'Inj sep cost'!AH7</f>
        <v>#NAME?</v>
      </c>
    </row>
    <row r="10" spans="1:36" x14ac:dyDescent="0.45">
      <c r="B10">
        <v>4</v>
      </c>
      <c r="C10" s="17" t="e">
        <f ca="1">_xll.RiskTriang($D$2,$E$2,$F$2)</f>
        <v>#NAME?</v>
      </c>
      <c r="D10" s="17" t="e">
        <f t="shared" ca="1" si="0"/>
        <v>#NAME?</v>
      </c>
      <c r="E10" s="19" t="e">
        <f ca="1">$C10*'Total CH4 prod CO2 Inj'!C8+$D10*'Total CH4 prod CO2 Inj'!T8-'Inj sep cost'!C8-'Inj sep cost'!T8</f>
        <v>#NAME?</v>
      </c>
      <c r="F10" s="19" t="e">
        <f ca="1">$C10*'Total CH4 prod CO2 Inj'!D8+$D10*'Total CH4 prod CO2 Inj'!U8-'Inj sep cost'!D8-'Inj sep cost'!U8</f>
        <v>#NAME?</v>
      </c>
      <c r="G10" s="19" t="e">
        <f ca="1">$C10*'Total CH4 prod CO2 Inj'!E8+$D10*'Total CH4 prod CO2 Inj'!V8-'Inj sep cost'!E8-'Inj sep cost'!V8</f>
        <v>#NAME?</v>
      </c>
      <c r="H10" s="19" t="e">
        <f ca="1">$C10*'Total CH4 prod CO2 Inj'!F8+$D10*'Total CH4 prod CO2 Inj'!W8-'Inj sep cost'!F8-'Inj sep cost'!W8</f>
        <v>#NAME?</v>
      </c>
      <c r="I10" s="19" t="e">
        <f ca="1">$C10*'Total CH4 prod CO2 Inj'!G8+$D10*'Total CH4 prod CO2 Inj'!X8-'Inj sep cost'!G8-'Inj sep cost'!X8</f>
        <v>#NAME?</v>
      </c>
      <c r="J10" s="19" t="e">
        <f ca="1">$C10*'Total CH4 prod CO2 Inj'!H8+$D10*'Total CH4 prod CO2 Inj'!Y8-'Inj sep cost'!H8-'Inj sep cost'!Y8</f>
        <v>#NAME?</v>
      </c>
      <c r="K10" s="19" t="e">
        <f ca="1">$C10*'Total CH4 prod CO2 Inj'!I8+$D10*'Total CH4 prod CO2 Inj'!Z8-'Inj sep cost'!I8-'Inj sep cost'!Z8</f>
        <v>#NAME?</v>
      </c>
      <c r="L10" s="19" t="e">
        <f ca="1">$C10*'Total CH4 prod CO2 Inj'!J8+$D10*'Total CH4 prod CO2 Inj'!AA8-'Inj sep cost'!J8-'Inj sep cost'!AA8</f>
        <v>#NAME?</v>
      </c>
      <c r="M10" s="19" t="e">
        <f ca="1">$C10*'Total CH4 prod CO2 Inj'!K8+$D10*'Total CH4 prod CO2 Inj'!AB8-'Inj sep cost'!K8-'Inj sep cost'!AB8</f>
        <v>#NAME?</v>
      </c>
      <c r="N10" s="19" t="e">
        <f ca="1">$C10*'Total CH4 prod CO2 Inj'!L8+$D10*'Total CH4 prod CO2 Inj'!AC8-'Inj sep cost'!L8-'Inj sep cost'!AC8</f>
        <v>#NAME?</v>
      </c>
      <c r="O10" s="19" t="e">
        <f ca="1">$C10*'Total CH4 prod CO2 Inj'!M8+$D10*'Total CH4 prod CO2 Inj'!AD8-'Inj sep cost'!M8-'Inj sep cost'!AD8</f>
        <v>#NAME?</v>
      </c>
      <c r="P10" s="19" t="e">
        <f ca="1">$C10*'Total CH4 prod CO2 Inj'!N8+$D10*'Total CH4 prod CO2 Inj'!AE8-'Inj sep cost'!N8-'Inj sep cost'!AE8</f>
        <v>#NAME?</v>
      </c>
      <c r="Q10" s="19" t="e">
        <f ca="1">$C10*'Total CH4 prod CO2 Inj'!O8+$D10*'Total CH4 prod CO2 Inj'!AF8-'Inj sep cost'!O8-'Inj sep cost'!AF8</f>
        <v>#NAME?</v>
      </c>
      <c r="R10" s="19" t="e">
        <f ca="1">$C10*'Total CH4 prod CO2 Inj'!P8+$D10*'Total CH4 prod CO2 Inj'!AG8-'Inj sep cost'!P8-'Inj sep cost'!AG8</f>
        <v>#NAME?</v>
      </c>
      <c r="S10" s="19" t="e">
        <f ca="1">$C10*'Total CH4 prod CO2 Inj'!Q8+$D10*'Total CH4 prod CO2 Inj'!AH8-'Inj sep cost'!Q8-'Inj sep cost'!AH8</f>
        <v>#NAME?</v>
      </c>
    </row>
    <row r="11" spans="1:36" x14ac:dyDescent="0.45">
      <c r="B11">
        <v>5</v>
      </c>
      <c r="C11" s="17" t="e">
        <f ca="1">_xll.RiskTriang($D$2,$E$2,$F$2)</f>
        <v>#NAME?</v>
      </c>
      <c r="D11" s="17" t="e">
        <f t="shared" ca="1" si="0"/>
        <v>#NAME?</v>
      </c>
      <c r="E11" s="19" t="e">
        <f ca="1">$C11*'Total CH4 prod CO2 Inj'!C9+$D11*'Total CH4 prod CO2 Inj'!T9-'Inj sep cost'!C9-'Inj sep cost'!T9</f>
        <v>#NAME?</v>
      </c>
      <c r="F11" s="19" t="e">
        <f ca="1">$C11*'Total CH4 prod CO2 Inj'!D9+$D11*'Total CH4 prod CO2 Inj'!U9-'Inj sep cost'!D9-'Inj sep cost'!U9</f>
        <v>#NAME?</v>
      </c>
      <c r="G11" s="19" t="e">
        <f ca="1">$C11*'Total CH4 prod CO2 Inj'!E9+$D11*'Total CH4 prod CO2 Inj'!V9-'Inj sep cost'!E9-'Inj sep cost'!V9</f>
        <v>#NAME?</v>
      </c>
      <c r="H11" s="19" t="e">
        <f ca="1">$C11*'Total CH4 prod CO2 Inj'!F9+$D11*'Total CH4 prod CO2 Inj'!W9-'Inj sep cost'!F9-'Inj sep cost'!W9</f>
        <v>#NAME?</v>
      </c>
      <c r="I11" s="19" t="e">
        <f ca="1">$C11*'Total CH4 prod CO2 Inj'!G9+$D11*'Total CH4 prod CO2 Inj'!X9-'Inj sep cost'!G9-'Inj sep cost'!X9</f>
        <v>#NAME?</v>
      </c>
      <c r="J11" s="19" t="e">
        <f ca="1">$C11*'Total CH4 prod CO2 Inj'!H9+$D11*'Total CH4 prod CO2 Inj'!Y9-'Inj sep cost'!H9-'Inj sep cost'!Y9</f>
        <v>#NAME?</v>
      </c>
      <c r="K11" s="19" t="e">
        <f ca="1">$C11*'Total CH4 prod CO2 Inj'!I9+$D11*'Total CH4 prod CO2 Inj'!Z9-'Inj sep cost'!I9-'Inj sep cost'!Z9</f>
        <v>#NAME?</v>
      </c>
      <c r="L11" s="19" t="e">
        <f ca="1">$C11*'Total CH4 prod CO2 Inj'!J9+$D11*'Total CH4 prod CO2 Inj'!AA9-'Inj sep cost'!J9-'Inj sep cost'!AA9</f>
        <v>#NAME?</v>
      </c>
      <c r="M11" s="19" t="e">
        <f ca="1">$C11*'Total CH4 prod CO2 Inj'!K9+$D11*'Total CH4 prod CO2 Inj'!AB9-'Inj sep cost'!K9-'Inj sep cost'!AB9</f>
        <v>#NAME?</v>
      </c>
      <c r="N11" s="19" t="e">
        <f ca="1">$C11*'Total CH4 prod CO2 Inj'!L9+$D11*'Total CH4 prod CO2 Inj'!AC9-'Inj sep cost'!L9-'Inj sep cost'!AC9</f>
        <v>#NAME?</v>
      </c>
      <c r="O11" s="19" t="e">
        <f ca="1">$C11*'Total CH4 prod CO2 Inj'!M9+$D11*'Total CH4 prod CO2 Inj'!AD9-'Inj sep cost'!M9-'Inj sep cost'!AD9</f>
        <v>#NAME?</v>
      </c>
      <c r="P11" s="19" t="e">
        <f ca="1">$C11*'Total CH4 prod CO2 Inj'!N9+$D11*'Total CH4 prod CO2 Inj'!AE9-'Inj sep cost'!N9-'Inj sep cost'!AE9</f>
        <v>#NAME?</v>
      </c>
      <c r="Q11" s="19" t="e">
        <f ca="1">$C11*'Total CH4 prod CO2 Inj'!O9+$D11*'Total CH4 prod CO2 Inj'!AF9-'Inj sep cost'!O9-'Inj sep cost'!AF9</f>
        <v>#NAME?</v>
      </c>
      <c r="R11" s="19" t="e">
        <f ca="1">$C11*'Total CH4 prod CO2 Inj'!P9+$D11*'Total CH4 prod CO2 Inj'!AG9-'Inj sep cost'!P9-'Inj sep cost'!AG9</f>
        <v>#NAME?</v>
      </c>
      <c r="S11" s="19" t="e">
        <f ca="1">$C11*'Total CH4 prod CO2 Inj'!Q9+$D11*'Total CH4 prod CO2 Inj'!AH9-'Inj sep cost'!Q9-'Inj sep cost'!AH9</f>
        <v>#NAME?</v>
      </c>
    </row>
    <row r="12" spans="1:36" x14ac:dyDescent="0.45">
      <c r="B12">
        <v>6</v>
      </c>
      <c r="C12" s="17" t="e">
        <f ca="1">_xll.RiskTriang($D$2,$E$2,$F$2)</f>
        <v>#NAME?</v>
      </c>
      <c r="D12" s="17" t="e">
        <f t="shared" ca="1" si="0"/>
        <v>#NAME?</v>
      </c>
      <c r="E12" s="19" t="e">
        <f ca="1">$C12*'Total CH4 prod CO2 Inj'!C10+$D12*'Total CH4 prod CO2 Inj'!T10-'Inj sep cost'!C10-'Inj sep cost'!T10</f>
        <v>#NAME?</v>
      </c>
      <c r="F12" s="19" t="e">
        <f ca="1">$C12*'Total CH4 prod CO2 Inj'!D10+$D12*'Total CH4 prod CO2 Inj'!U10-'Inj sep cost'!D10-'Inj sep cost'!U10</f>
        <v>#NAME?</v>
      </c>
      <c r="G12" s="19" t="e">
        <f ca="1">$C12*'Total CH4 prod CO2 Inj'!E10+$D12*'Total CH4 prod CO2 Inj'!V10-'Inj sep cost'!E10-'Inj sep cost'!V10</f>
        <v>#NAME?</v>
      </c>
      <c r="H12" s="19" t="e">
        <f ca="1">$C12*'Total CH4 prod CO2 Inj'!F10+$D12*'Total CH4 prod CO2 Inj'!W10-'Inj sep cost'!F10-'Inj sep cost'!W10</f>
        <v>#NAME?</v>
      </c>
      <c r="I12" s="19" t="e">
        <f ca="1">$C12*'Total CH4 prod CO2 Inj'!G10+$D12*'Total CH4 prod CO2 Inj'!X10-'Inj sep cost'!G10-'Inj sep cost'!X10</f>
        <v>#NAME?</v>
      </c>
      <c r="J12" s="19" t="e">
        <f ca="1">$C12*'Total CH4 prod CO2 Inj'!H10+$D12*'Total CH4 prod CO2 Inj'!Y10-'Inj sep cost'!H10-'Inj sep cost'!Y10</f>
        <v>#NAME?</v>
      </c>
      <c r="K12" s="19" t="e">
        <f ca="1">$C12*'Total CH4 prod CO2 Inj'!I10+$D12*'Total CH4 prod CO2 Inj'!Z10-'Inj sep cost'!I10-'Inj sep cost'!Z10</f>
        <v>#NAME?</v>
      </c>
      <c r="L12" s="19" t="e">
        <f ca="1">$C12*'Total CH4 prod CO2 Inj'!J10+$D12*'Total CH4 prod CO2 Inj'!AA10-'Inj sep cost'!J10-'Inj sep cost'!AA10</f>
        <v>#NAME?</v>
      </c>
      <c r="M12" s="19" t="e">
        <f ca="1">$C12*'Total CH4 prod CO2 Inj'!K10+$D12*'Total CH4 prod CO2 Inj'!AB10-'Inj sep cost'!K10-'Inj sep cost'!AB10</f>
        <v>#NAME?</v>
      </c>
      <c r="N12" s="19" t="e">
        <f ca="1">$C12*'Total CH4 prod CO2 Inj'!L10+$D12*'Total CH4 prod CO2 Inj'!AC10-'Inj sep cost'!L10-'Inj sep cost'!AC10</f>
        <v>#NAME?</v>
      </c>
      <c r="O12" s="19" t="e">
        <f ca="1">$C12*'Total CH4 prod CO2 Inj'!M10+$D12*'Total CH4 prod CO2 Inj'!AD10-'Inj sep cost'!M10-'Inj sep cost'!AD10</f>
        <v>#NAME?</v>
      </c>
      <c r="P12" s="19" t="e">
        <f ca="1">$C12*'Total CH4 prod CO2 Inj'!N10+$D12*'Total CH4 prod CO2 Inj'!AE10-'Inj sep cost'!N10-'Inj sep cost'!AE10</f>
        <v>#NAME?</v>
      </c>
      <c r="Q12" s="19" t="e">
        <f ca="1">$C12*'Total CH4 prod CO2 Inj'!O10+$D12*'Total CH4 prod CO2 Inj'!AF10-'Inj sep cost'!O10-'Inj sep cost'!AF10</f>
        <v>#NAME?</v>
      </c>
      <c r="R12" s="19" t="e">
        <f ca="1">$C12*'Total CH4 prod CO2 Inj'!P10+$D12*'Total CH4 prod CO2 Inj'!AG10-'Inj sep cost'!P10-'Inj sep cost'!AG10</f>
        <v>#NAME?</v>
      </c>
      <c r="S12" s="19" t="e">
        <f ca="1">$C12*'Total CH4 prod CO2 Inj'!Q10+$D12*'Total CH4 prod CO2 Inj'!AH10-'Inj sep cost'!Q10-'Inj sep cost'!AH10</f>
        <v>#NAME?</v>
      </c>
    </row>
    <row r="13" spans="1:36" x14ac:dyDescent="0.45">
      <c r="B13">
        <v>7</v>
      </c>
      <c r="C13" s="17" t="e">
        <f ca="1">_xll.RiskTriang($D$2,$E$2,$F$2)</f>
        <v>#NAME?</v>
      </c>
      <c r="D13" s="17" t="e">
        <f t="shared" ca="1" si="0"/>
        <v>#NAME?</v>
      </c>
      <c r="E13" s="19" t="e">
        <f ca="1">$C13*'Total CH4 prod CO2 Inj'!C11+$D13*'Total CH4 prod CO2 Inj'!T11-'Inj sep cost'!C11-'Inj sep cost'!T11</f>
        <v>#NAME?</v>
      </c>
      <c r="F13" s="19" t="e">
        <f ca="1">$C13*'Total CH4 prod CO2 Inj'!D11+$D13*'Total CH4 prod CO2 Inj'!U11-'Inj sep cost'!D11-'Inj sep cost'!U11</f>
        <v>#NAME?</v>
      </c>
      <c r="G13" s="19" t="e">
        <f ca="1">$C13*'Total CH4 prod CO2 Inj'!E11+$D13*'Total CH4 prod CO2 Inj'!V11-'Inj sep cost'!E11-'Inj sep cost'!V11</f>
        <v>#NAME?</v>
      </c>
      <c r="H13" s="19" t="e">
        <f ca="1">$C13*'Total CH4 prod CO2 Inj'!F11+$D13*'Total CH4 prod CO2 Inj'!W11-'Inj sep cost'!F11-'Inj sep cost'!W11</f>
        <v>#NAME?</v>
      </c>
      <c r="I13" s="19" t="e">
        <f ca="1">$C13*'Total CH4 prod CO2 Inj'!G11+$D13*'Total CH4 prod CO2 Inj'!X11-'Inj sep cost'!G11-'Inj sep cost'!X11</f>
        <v>#NAME?</v>
      </c>
      <c r="J13" s="19" t="e">
        <f ca="1">$C13*'Total CH4 prod CO2 Inj'!H11+$D13*'Total CH4 prod CO2 Inj'!Y11-'Inj sep cost'!H11-'Inj sep cost'!Y11</f>
        <v>#NAME?</v>
      </c>
      <c r="K13" s="19" t="e">
        <f ca="1">$C13*'Total CH4 prod CO2 Inj'!I11+$D13*'Total CH4 prod CO2 Inj'!Z11-'Inj sep cost'!I11-'Inj sep cost'!Z11</f>
        <v>#NAME?</v>
      </c>
      <c r="L13" s="19" t="e">
        <f ca="1">$C13*'Total CH4 prod CO2 Inj'!J11+$D13*'Total CH4 prod CO2 Inj'!AA11-'Inj sep cost'!J11-'Inj sep cost'!AA11</f>
        <v>#NAME?</v>
      </c>
      <c r="M13" s="19" t="e">
        <f ca="1">$C13*'Total CH4 prod CO2 Inj'!K11+$D13*'Total CH4 prod CO2 Inj'!AB11-'Inj sep cost'!K11-'Inj sep cost'!AB11</f>
        <v>#NAME?</v>
      </c>
      <c r="N13" s="19" t="e">
        <f ca="1">$C13*'Total CH4 prod CO2 Inj'!L11+$D13*'Total CH4 prod CO2 Inj'!AC11-'Inj sep cost'!L11-'Inj sep cost'!AC11</f>
        <v>#NAME?</v>
      </c>
      <c r="O13" s="19" t="e">
        <f ca="1">$C13*'Total CH4 prod CO2 Inj'!M11+$D13*'Total CH4 prod CO2 Inj'!AD11-'Inj sep cost'!M11-'Inj sep cost'!AD11</f>
        <v>#NAME?</v>
      </c>
      <c r="P13" s="19" t="e">
        <f ca="1">$C13*'Total CH4 prod CO2 Inj'!N11+$D13*'Total CH4 prod CO2 Inj'!AE11-'Inj sep cost'!N11-'Inj sep cost'!AE11</f>
        <v>#NAME?</v>
      </c>
      <c r="Q13" s="19" t="e">
        <f ca="1">$C13*'Total CH4 prod CO2 Inj'!O11+$D13*'Total CH4 prod CO2 Inj'!AF11-'Inj sep cost'!O11-'Inj sep cost'!AF11</f>
        <v>#NAME?</v>
      </c>
      <c r="R13" s="19" t="e">
        <f ca="1">$C13*'Total CH4 prod CO2 Inj'!P11+$D13*'Total CH4 prod CO2 Inj'!AG11-'Inj sep cost'!P11-'Inj sep cost'!AG11</f>
        <v>#NAME?</v>
      </c>
      <c r="S13" s="19" t="e">
        <f ca="1">$C13*'Total CH4 prod CO2 Inj'!Q11+$D13*'Total CH4 prod CO2 Inj'!AH11-'Inj sep cost'!Q11-'Inj sep cost'!AH11</f>
        <v>#NAME?</v>
      </c>
    </row>
    <row r="14" spans="1:36" x14ac:dyDescent="0.45">
      <c r="B14">
        <v>8</v>
      </c>
      <c r="C14" s="17" t="e">
        <f ca="1">_xll.RiskTriang($D$2,$E$2,$F$2)</f>
        <v>#NAME?</v>
      </c>
      <c r="D14" s="17" t="e">
        <f t="shared" ca="1" si="0"/>
        <v>#NAME?</v>
      </c>
      <c r="E14" s="19" t="e">
        <f ca="1">$C14*'Total CH4 prod CO2 Inj'!C12+$D14*'Total CH4 prod CO2 Inj'!T12-'Inj sep cost'!C12-'Inj sep cost'!T12</f>
        <v>#NAME?</v>
      </c>
      <c r="F14" s="19" t="e">
        <f ca="1">$C14*'Total CH4 prod CO2 Inj'!D12+$D14*'Total CH4 prod CO2 Inj'!U12-'Inj sep cost'!D12-'Inj sep cost'!U12</f>
        <v>#NAME?</v>
      </c>
      <c r="G14" s="19" t="e">
        <f ca="1">$C14*'Total CH4 prod CO2 Inj'!E12+$D14*'Total CH4 prod CO2 Inj'!V12-'Inj sep cost'!E12-'Inj sep cost'!V12</f>
        <v>#NAME?</v>
      </c>
      <c r="H14" s="19" t="e">
        <f ca="1">$C14*'Total CH4 prod CO2 Inj'!F12+$D14*'Total CH4 prod CO2 Inj'!W12-'Inj sep cost'!F12-'Inj sep cost'!W12</f>
        <v>#NAME?</v>
      </c>
      <c r="I14" s="19" t="e">
        <f ca="1">$C14*'Total CH4 prod CO2 Inj'!G12+$D14*'Total CH4 prod CO2 Inj'!X12-'Inj sep cost'!G12-'Inj sep cost'!X12</f>
        <v>#NAME?</v>
      </c>
      <c r="J14" s="19" t="e">
        <f ca="1">$C14*'Total CH4 prod CO2 Inj'!H12+$D14*'Total CH4 prod CO2 Inj'!Y12-'Inj sep cost'!H12-'Inj sep cost'!Y12</f>
        <v>#NAME?</v>
      </c>
      <c r="K14" s="19" t="e">
        <f ca="1">$C14*'Total CH4 prod CO2 Inj'!I12+$D14*'Total CH4 prod CO2 Inj'!Z12-'Inj sep cost'!I12-'Inj sep cost'!Z12</f>
        <v>#NAME?</v>
      </c>
      <c r="L14" s="19" t="e">
        <f ca="1">$C14*'Total CH4 prod CO2 Inj'!J12+$D14*'Total CH4 prod CO2 Inj'!AA12-'Inj sep cost'!J12-'Inj sep cost'!AA12</f>
        <v>#NAME?</v>
      </c>
      <c r="M14" s="19" t="e">
        <f ca="1">$C14*'Total CH4 prod CO2 Inj'!K12+$D14*'Total CH4 prod CO2 Inj'!AB12-'Inj sep cost'!K12-'Inj sep cost'!AB12</f>
        <v>#NAME?</v>
      </c>
      <c r="N14" s="19" t="e">
        <f ca="1">$C14*'Total CH4 prod CO2 Inj'!L12+$D14*'Total CH4 prod CO2 Inj'!AC12-'Inj sep cost'!L12-'Inj sep cost'!AC12</f>
        <v>#NAME?</v>
      </c>
      <c r="O14" s="19" t="e">
        <f ca="1">$C14*'Total CH4 prod CO2 Inj'!M12+$D14*'Total CH4 prod CO2 Inj'!AD12-'Inj sep cost'!M12-'Inj sep cost'!AD12</f>
        <v>#NAME?</v>
      </c>
      <c r="P14" s="19" t="e">
        <f ca="1">$C14*'Total CH4 prod CO2 Inj'!N12+$D14*'Total CH4 prod CO2 Inj'!AE12-'Inj sep cost'!N12-'Inj sep cost'!AE12</f>
        <v>#NAME?</v>
      </c>
      <c r="Q14" s="19" t="e">
        <f ca="1">$C14*'Total CH4 prod CO2 Inj'!O12+$D14*'Total CH4 prod CO2 Inj'!AF12-'Inj sep cost'!O12-'Inj sep cost'!AF12</f>
        <v>#NAME?</v>
      </c>
      <c r="R14" s="19" t="e">
        <f ca="1">$C14*'Total CH4 prod CO2 Inj'!P12+$D14*'Total CH4 prod CO2 Inj'!AG12-'Inj sep cost'!P12-'Inj sep cost'!AG12</f>
        <v>#NAME?</v>
      </c>
      <c r="S14" s="19" t="e">
        <f ca="1">$C14*'Total CH4 prod CO2 Inj'!Q12+$D14*'Total CH4 prod CO2 Inj'!AH12-'Inj sep cost'!Q12-'Inj sep cost'!AH12</f>
        <v>#NAME?</v>
      </c>
    </row>
    <row r="15" spans="1:36" x14ac:dyDescent="0.45">
      <c r="B15">
        <v>9</v>
      </c>
      <c r="C15" s="17" t="e">
        <f ca="1">_xll.RiskTriang($D$2,$E$2,$F$2)</f>
        <v>#NAME?</v>
      </c>
      <c r="D15" s="17" t="e">
        <f t="shared" ca="1" si="0"/>
        <v>#NAME?</v>
      </c>
      <c r="E15" s="19" t="e">
        <f ca="1">$C15*'Total CH4 prod CO2 Inj'!C13+$D15*'Total CH4 prod CO2 Inj'!T13-'Inj sep cost'!C13-'Inj sep cost'!T13</f>
        <v>#NAME?</v>
      </c>
      <c r="F15" s="19" t="e">
        <f ca="1">$C15*'Total CH4 prod CO2 Inj'!D13+$D15*'Total CH4 prod CO2 Inj'!U13-'Inj sep cost'!D13-'Inj sep cost'!U13</f>
        <v>#NAME?</v>
      </c>
      <c r="G15" s="19" t="e">
        <f ca="1">$C15*'Total CH4 prod CO2 Inj'!E13+$D15*'Total CH4 prod CO2 Inj'!V13-'Inj sep cost'!E13-'Inj sep cost'!V13</f>
        <v>#NAME?</v>
      </c>
      <c r="H15" s="19" t="e">
        <f ca="1">$C15*'Total CH4 prod CO2 Inj'!F13+$D15*'Total CH4 prod CO2 Inj'!W13-'Inj sep cost'!F13-'Inj sep cost'!W13</f>
        <v>#NAME?</v>
      </c>
      <c r="I15" s="19" t="e">
        <f ca="1">$C15*'Total CH4 prod CO2 Inj'!G13+$D15*'Total CH4 prod CO2 Inj'!X13-'Inj sep cost'!G13-'Inj sep cost'!X13</f>
        <v>#NAME?</v>
      </c>
      <c r="J15" s="19" t="e">
        <f ca="1">$C15*'Total CH4 prod CO2 Inj'!H13+$D15*'Total CH4 prod CO2 Inj'!Y13-'Inj sep cost'!H13-'Inj sep cost'!Y13</f>
        <v>#NAME?</v>
      </c>
      <c r="K15" s="19" t="e">
        <f ca="1">$C15*'Total CH4 prod CO2 Inj'!I13+$D15*'Total CH4 prod CO2 Inj'!Z13-'Inj sep cost'!I13-'Inj sep cost'!Z13</f>
        <v>#NAME?</v>
      </c>
      <c r="L15" s="19" t="e">
        <f ca="1">$C15*'Total CH4 prod CO2 Inj'!J13+$D15*'Total CH4 prod CO2 Inj'!AA13-'Inj sep cost'!J13-'Inj sep cost'!AA13</f>
        <v>#NAME?</v>
      </c>
      <c r="M15" s="19" t="e">
        <f ca="1">$C15*'Total CH4 prod CO2 Inj'!K13+$D15*'Total CH4 prod CO2 Inj'!AB13-'Inj sep cost'!K13-'Inj sep cost'!AB13</f>
        <v>#NAME?</v>
      </c>
      <c r="N15" s="19" t="e">
        <f ca="1">$C15*'Total CH4 prod CO2 Inj'!L13+$D15*'Total CH4 prod CO2 Inj'!AC13-'Inj sep cost'!L13-'Inj sep cost'!AC13</f>
        <v>#NAME?</v>
      </c>
      <c r="O15" s="19" t="e">
        <f ca="1">$C15*'Total CH4 prod CO2 Inj'!M13+$D15*'Total CH4 prod CO2 Inj'!AD13-'Inj sep cost'!M13-'Inj sep cost'!AD13</f>
        <v>#NAME?</v>
      </c>
      <c r="P15" s="19" t="e">
        <f ca="1">$C15*'Total CH4 prod CO2 Inj'!N13+$D15*'Total CH4 prod CO2 Inj'!AE13-'Inj sep cost'!N13-'Inj sep cost'!AE13</f>
        <v>#NAME?</v>
      </c>
      <c r="Q15" s="19" t="e">
        <f ca="1">$C15*'Total CH4 prod CO2 Inj'!O13+$D15*'Total CH4 prod CO2 Inj'!AF13-'Inj sep cost'!O13-'Inj sep cost'!AF13</f>
        <v>#NAME?</v>
      </c>
      <c r="R15" s="19" t="e">
        <f ca="1">$C15*'Total CH4 prod CO2 Inj'!P13+$D15*'Total CH4 prod CO2 Inj'!AG13-'Inj sep cost'!P13-'Inj sep cost'!AG13</f>
        <v>#NAME?</v>
      </c>
      <c r="S15" s="19" t="e">
        <f ca="1">$C15*'Total CH4 prod CO2 Inj'!Q13+$D15*'Total CH4 prod CO2 Inj'!AH13-'Inj sep cost'!Q13-'Inj sep cost'!AH13</f>
        <v>#NAME?</v>
      </c>
    </row>
    <row r="16" spans="1:36" x14ac:dyDescent="0.45">
      <c r="B16">
        <v>10</v>
      </c>
      <c r="C16" s="17" t="e">
        <f ca="1">_xll.RiskTriang($D$2,$E$2,$F$2)</f>
        <v>#NAME?</v>
      </c>
      <c r="D16" s="17" t="e">
        <f t="shared" ca="1" si="0"/>
        <v>#NAME?</v>
      </c>
      <c r="E16" s="19" t="e">
        <f ca="1">$C16*'Total CH4 prod CO2 Inj'!C14+$D16*'Total CH4 prod CO2 Inj'!T14-'Inj sep cost'!C14-'Inj sep cost'!T14</f>
        <v>#NAME?</v>
      </c>
      <c r="F16" s="19" t="e">
        <f ca="1">$C16*'Total CH4 prod CO2 Inj'!D14+$D16*'Total CH4 prod CO2 Inj'!U14-'Inj sep cost'!D14-'Inj sep cost'!U14</f>
        <v>#NAME?</v>
      </c>
      <c r="G16" s="19" t="e">
        <f ca="1">$C16*'Total CH4 prod CO2 Inj'!E14+$D16*'Total CH4 prod CO2 Inj'!V14-'Inj sep cost'!E14-'Inj sep cost'!V14</f>
        <v>#NAME?</v>
      </c>
      <c r="H16" s="19" t="e">
        <f ca="1">$C16*'Total CH4 prod CO2 Inj'!F14+$D16*'Total CH4 prod CO2 Inj'!W14-'Inj sep cost'!F14-'Inj sep cost'!W14</f>
        <v>#NAME?</v>
      </c>
      <c r="I16" s="19" t="e">
        <f ca="1">$C16*'Total CH4 prod CO2 Inj'!G14+$D16*'Total CH4 prod CO2 Inj'!X14-'Inj sep cost'!G14-'Inj sep cost'!X14</f>
        <v>#NAME?</v>
      </c>
      <c r="J16" s="19" t="e">
        <f ca="1">$C16*'Total CH4 prod CO2 Inj'!H14+$D16*'Total CH4 prod CO2 Inj'!Y14-'Inj sep cost'!H14-'Inj sep cost'!Y14</f>
        <v>#NAME?</v>
      </c>
      <c r="K16" s="19" t="e">
        <f ca="1">$C16*'Total CH4 prod CO2 Inj'!I14+$D16*'Total CH4 prod CO2 Inj'!Z14-'Inj sep cost'!I14-'Inj sep cost'!Z14</f>
        <v>#NAME?</v>
      </c>
      <c r="L16" s="19" t="e">
        <f ca="1">$C16*'Total CH4 prod CO2 Inj'!J14+$D16*'Total CH4 prod CO2 Inj'!AA14-'Inj sep cost'!J14-'Inj sep cost'!AA14</f>
        <v>#NAME?</v>
      </c>
      <c r="M16" s="19" t="e">
        <f ca="1">$C16*'Total CH4 prod CO2 Inj'!K14+$D16*'Total CH4 prod CO2 Inj'!AB14-'Inj sep cost'!K14-'Inj sep cost'!AB14</f>
        <v>#NAME?</v>
      </c>
      <c r="N16" s="19" t="e">
        <f ca="1">$C16*'Total CH4 prod CO2 Inj'!L14+$D16*'Total CH4 prod CO2 Inj'!AC14-'Inj sep cost'!L14-'Inj sep cost'!AC14</f>
        <v>#NAME?</v>
      </c>
      <c r="O16" s="19" t="e">
        <f ca="1">$C16*'Total CH4 prod CO2 Inj'!M14+$D16*'Total CH4 prod CO2 Inj'!AD14-'Inj sep cost'!M14-'Inj sep cost'!AD14</f>
        <v>#NAME?</v>
      </c>
      <c r="P16" s="19" t="e">
        <f ca="1">$C16*'Total CH4 prod CO2 Inj'!N14+$D16*'Total CH4 prod CO2 Inj'!AE14-'Inj sep cost'!N14-'Inj sep cost'!AE14</f>
        <v>#NAME?</v>
      </c>
      <c r="Q16" s="19" t="e">
        <f ca="1">$C16*'Total CH4 prod CO2 Inj'!O14+$D16*'Total CH4 prod CO2 Inj'!AF14-'Inj sep cost'!O14-'Inj sep cost'!AF14</f>
        <v>#NAME?</v>
      </c>
      <c r="R16" s="19" t="e">
        <f ca="1">$C16*'Total CH4 prod CO2 Inj'!P14+$D16*'Total CH4 prod CO2 Inj'!AG14-'Inj sep cost'!P14-'Inj sep cost'!AG14</f>
        <v>#NAME?</v>
      </c>
      <c r="S16" s="19" t="e">
        <f ca="1">$C16*'Total CH4 prod CO2 Inj'!Q14+$D16*'Total CH4 prod CO2 Inj'!AH14-'Inj sep cost'!Q14-'Inj sep cost'!AH14</f>
        <v>#NAME?</v>
      </c>
    </row>
    <row r="17" spans="2:19" x14ac:dyDescent="0.45">
      <c r="B17">
        <v>11</v>
      </c>
      <c r="C17" s="17" t="e">
        <f ca="1">_xll.RiskTriang($D$2,$E$2,$F$2)</f>
        <v>#NAME?</v>
      </c>
      <c r="D17" s="17" t="e">
        <f t="shared" ca="1" si="0"/>
        <v>#NAME?</v>
      </c>
      <c r="E17" s="19" t="e">
        <f ca="1">$C17*'Total CH4 prod CO2 Inj'!C15+$D17*'Total CH4 prod CO2 Inj'!T15-'Inj sep cost'!C15-'Inj sep cost'!T15</f>
        <v>#NAME?</v>
      </c>
      <c r="F17" s="19" t="e">
        <f ca="1">$C17*'Total CH4 prod CO2 Inj'!D15+$D17*'Total CH4 prod CO2 Inj'!U15-'Inj sep cost'!D15-'Inj sep cost'!U15</f>
        <v>#NAME?</v>
      </c>
      <c r="G17" s="19" t="e">
        <f ca="1">$C17*'Total CH4 prod CO2 Inj'!E15+$D17*'Total CH4 prod CO2 Inj'!V15-'Inj sep cost'!E15-'Inj sep cost'!V15</f>
        <v>#NAME?</v>
      </c>
      <c r="H17" s="19" t="e">
        <f ca="1">$C17*'Total CH4 prod CO2 Inj'!F15+$D17*'Total CH4 prod CO2 Inj'!W15-'Inj sep cost'!F15-'Inj sep cost'!W15</f>
        <v>#NAME?</v>
      </c>
      <c r="I17" s="19" t="e">
        <f ca="1">$C17*'Total CH4 prod CO2 Inj'!G15+$D17*'Total CH4 prod CO2 Inj'!X15-'Inj sep cost'!G15-'Inj sep cost'!X15</f>
        <v>#NAME?</v>
      </c>
      <c r="J17" s="19" t="e">
        <f ca="1">$C17*'Total CH4 prod CO2 Inj'!H15+$D17*'Total CH4 prod CO2 Inj'!Y15-'Inj sep cost'!H15-'Inj sep cost'!Y15</f>
        <v>#NAME?</v>
      </c>
      <c r="K17" s="19" t="e">
        <f ca="1">$C17*'Total CH4 prod CO2 Inj'!I15+$D17*'Total CH4 prod CO2 Inj'!Z15-'Inj sep cost'!I15-'Inj sep cost'!Z15</f>
        <v>#NAME?</v>
      </c>
      <c r="L17" s="19" t="e">
        <f ca="1">$C17*'Total CH4 prod CO2 Inj'!J15+$D17*'Total CH4 prod CO2 Inj'!AA15-'Inj sep cost'!J15-'Inj sep cost'!AA15</f>
        <v>#NAME?</v>
      </c>
      <c r="M17" s="19" t="e">
        <f ca="1">$C17*'Total CH4 prod CO2 Inj'!K15+$D17*'Total CH4 prod CO2 Inj'!AB15-'Inj sep cost'!K15-'Inj sep cost'!AB15</f>
        <v>#NAME?</v>
      </c>
      <c r="N17" s="19" t="e">
        <f ca="1">$C17*'Total CH4 prod CO2 Inj'!L15+$D17*'Total CH4 prod CO2 Inj'!AC15-'Inj sep cost'!L15-'Inj sep cost'!AC15</f>
        <v>#NAME?</v>
      </c>
      <c r="O17" s="19" t="e">
        <f ca="1">$C17*'Total CH4 prod CO2 Inj'!M15+$D17*'Total CH4 prod CO2 Inj'!AD15-'Inj sep cost'!M15-'Inj sep cost'!AD15</f>
        <v>#NAME?</v>
      </c>
      <c r="P17" s="19" t="e">
        <f ca="1">$C17*'Total CH4 prod CO2 Inj'!N15+$D17*'Total CH4 prod CO2 Inj'!AE15-'Inj sep cost'!N15-'Inj sep cost'!AE15</f>
        <v>#NAME?</v>
      </c>
      <c r="Q17" s="19" t="e">
        <f ca="1">$C17*'Total CH4 prod CO2 Inj'!O15+$D17*'Total CH4 prod CO2 Inj'!AF15-'Inj sep cost'!O15-'Inj sep cost'!AF15</f>
        <v>#NAME?</v>
      </c>
      <c r="R17" s="19" t="e">
        <f ca="1">$C17*'Total CH4 prod CO2 Inj'!P15+$D17*'Total CH4 prod CO2 Inj'!AG15-'Inj sep cost'!P15-'Inj sep cost'!AG15</f>
        <v>#NAME?</v>
      </c>
      <c r="S17" s="19" t="e">
        <f ca="1">$C17*'Total CH4 prod CO2 Inj'!Q15+$D17*'Total CH4 prod CO2 Inj'!AH15-'Inj sep cost'!Q15-'Inj sep cost'!AH15</f>
        <v>#NAME?</v>
      </c>
    </row>
    <row r="18" spans="2:19" x14ac:dyDescent="0.45">
      <c r="B18">
        <v>12</v>
      </c>
      <c r="C18" s="17" t="e">
        <f ca="1">_xll.RiskTriang($D$2,$E$2,$F$2)</f>
        <v>#NAME?</v>
      </c>
      <c r="D18" s="17" t="e">
        <f t="shared" ca="1" si="0"/>
        <v>#NAME?</v>
      </c>
      <c r="E18" s="19" t="e">
        <f ca="1">$C18*'Total CH4 prod CO2 Inj'!C16+$D18*'Total CH4 prod CO2 Inj'!T16-'Inj sep cost'!C16-'Inj sep cost'!T16</f>
        <v>#NAME?</v>
      </c>
      <c r="F18" s="19" t="e">
        <f ca="1">$C18*'Total CH4 prod CO2 Inj'!D16+$D18*'Total CH4 prod CO2 Inj'!U16-'Inj sep cost'!D16-'Inj sep cost'!U16</f>
        <v>#NAME?</v>
      </c>
      <c r="G18" s="19" t="e">
        <f ca="1">$C18*'Total CH4 prod CO2 Inj'!E16+$D18*'Total CH4 prod CO2 Inj'!V16-'Inj sep cost'!E16-'Inj sep cost'!V16</f>
        <v>#NAME?</v>
      </c>
      <c r="H18" s="19" t="e">
        <f ca="1">$C18*'Total CH4 prod CO2 Inj'!F16+$D18*'Total CH4 prod CO2 Inj'!W16-'Inj sep cost'!F16-'Inj sep cost'!W16</f>
        <v>#NAME?</v>
      </c>
      <c r="I18" s="19" t="e">
        <f ca="1">$C18*'Total CH4 prod CO2 Inj'!G16+$D18*'Total CH4 prod CO2 Inj'!X16-'Inj sep cost'!G16-'Inj sep cost'!X16</f>
        <v>#NAME?</v>
      </c>
      <c r="J18" s="19" t="e">
        <f ca="1">$C18*'Total CH4 prod CO2 Inj'!H16+$D18*'Total CH4 prod CO2 Inj'!Y16-'Inj sep cost'!H16-'Inj sep cost'!Y16</f>
        <v>#NAME?</v>
      </c>
      <c r="K18" s="19" t="e">
        <f ca="1">$C18*'Total CH4 prod CO2 Inj'!I16+$D18*'Total CH4 prod CO2 Inj'!Z16-'Inj sep cost'!I16-'Inj sep cost'!Z16</f>
        <v>#NAME?</v>
      </c>
      <c r="L18" s="19" t="e">
        <f ca="1">$C18*'Total CH4 prod CO2 Inj'!J16+$D18*'Total CH4 prod CO2 Inj'!AA16-'Inj sep cost'!J16-'Inj sep cost'!AA16</f>
        <v>#NAME?</v>
      </c>
      <c r="M18" s="19" t="e">
        <f ca="1">$C18*'Total CH4 prod CO2 Inj'!K16+$D18*'Total CH4 prod CO2 Inj'!AB16-'Inj sep cost'!K16-'Inj sep cost'!AB16</f>
        <v>#NAME?</v>
      </c>
      <c r="N18" s="19" t="e">
        <f ca="1">$C18*'Total CH4 prod CO2 Inj'!L16+$D18*'Total CH4 prod CO2 Inj'!AC16-'Inj sep cost'!L16-'Inj sep cost'!AC16</f>
        <v>#NAME?</v>
      </c>
      <c r="O18" s="19" t="e">
        <f ca="1">$C18*'Total CH4 prod CO2 Inj'!M16+$D18*'Total CH4 prod CO2 Inj'!AD16-'Inj sep cost'!M16-'Inj sep cost'!AD16</f>
        <v>#NAME?</v>
      </c>
      <c r="P18" s="19" t="e">
        <f ca="1">$C18*'Total CH4 prod CO2 Inj'!N16+$D18*'Total CH4 prod CO2 Inj'!AE16-'Inj sep cost'!N16-'Inj sep cost'!AE16</f>
        <v>#NAME?</v>
      </c>
      <c r="Q18" s="19" t="e">
        <f ca="1">$C18*'Total CH4 prod CO2 Inj'!O16+$D18*'Total CH4 prod CO2 Inj'!AF16-'Inj sep cost'!O16-'Inj sep cost'!AF16</f>
        <v>#NAME?</v>
      </c>
      <c r="R18" s="19" t="e">
        <f ca="1">$C18*'Total CH4 prod CO2 Inj'!P16+$D18*'Total CH4 prod CO2 Inj'!AG16-'Inj sep cost'!P16-'Inj sep cost'!AG16</f>
        <v>#NAME?</v>
      </c>
      <c r="S18" s="19" t="e">
        <f ca="1">$C18*'Total CH4 prod CO2 Inj'!Q16+$D18*'Total CH4 prod CO2 Inj'!AH16-'Inj sep cost'!Q16-'Inj sep cost'!AH16</f>
        <v>#NAME?</v>
      </c>
    </row>
    <row r="19" spans="2:19" x14ac:dyDescent="0.45">
      <c r="B19">
        <v>13</v>
      </c>
      <c r="C19" s="17" t="e">
        <f ca="1">_xll.RiskTriang($D$2,$E$2,$F$2)</f>
        <v>#NAME?</v>
      </c>
      <c r="D19" s="17" t="e">
        <f t="shared" ca="1" si="0"/>
        <v>#NAME?</v>
      </c>
      <c r="E19" s="19" t="e">
        <f ca="1">$C19*'Total CH4 prod CO2 Inj'!C17+$D19*'Total CH4 prod CO2 Inj'!T17-'Inj sep cost'!C17-'Inj sep cost'!T17</f>
        <v>#NAME?</v>
      </c>
      <c r="F19" s="19" t="e">
        <f ca="1">$C19*'Total CH4 prod CO2 Inj'!D17+$D19*'Total CH4 prod CO2 Inj'!U17-'Inj sep cost'!D17-'Inj sep cost'!U17</f>
        <v>#NAME?</v>
      </c>
      <c r="G19" s="19" t="e">
        <f ca="1">$C19*'Total CH4 prod CO2 Inj'!E17+$D19*'Total CH4 prod CO2 Inj'!V17-'Inj sep cost'!E17-'Inj sep cost'!V17</f>
        <v>#NAME?</v>
      </c>
      <c r="H19" s="19" t="e">
        <f ca="1">$C19*'Total CH4 prod CO2 Inj'!F17+$D19*'Total CH4 prod CO2 Inj'!W17-'Inj sep cost'!F17-'Inj sep cost'!W17</f>
        <v>#NAME?</v>
      </c>
      <c r="I19" s="19" t="e">
        <f ca="1">$C19*'Total CH4 prod CO2 Inj'!G17+$D19*'Total CH4 prod CO2 Inj'!X17-'Inj sep cost'!G17-'Inj sep cost'!X17</f>
        <v>#NAME?</v>
      </c>
      <c r="J19" s="19" t="e">
        <f ca="1">$C19*'Total CH4 prod CO2 Inj'!H17+$D19*'Total CH4 prod CO2 Inj'!Y17-'Inj sep cost'!H17-'Inj sep cost'!Y17</f>
        <v>#NAME?</v>
      </c>
      <c r="K19" s="19" t="e">
        <f ca="1">$C19*'Total CH4 prod CO2 Inj'!I17+$D19*'Total CH4 prod CO2 Inj'!Z17-'Inj sep cost'!I17-'Inj sep cost'!Z17</f>
        <v>#NAME?</v>
      </c>
      <c r="L19" s="19" t="e">
        <f ca="1">$C19*'Total CH4 prod CO2 Inj'!J17+$D19*'Total CH4 prod CO2 Inj'!AA17-'Inj sep cost'!J17-'Inj sep cost'!AA17</f>
        <v>#NAME?</v>
      </c>
      <c r="M19" s="19" t="e">
        <f ca="1">$C19*'Total CH4 prod CO2 Inj'!K17+$D19*'Total CH4 prod CO2 Inj'!AB17-'Inj sep cost'!K17-'Inj sep cost'!AB17</f>
        <v>#NAME?</v>
      </c>
      <c r="N19" s="19" t="e">
        <f ca="1">$C19*'Total CH4 prod CO2 Inj'!L17+$D19*'Total CH4 prod CO2 Inj'!AC17-'Inj sep cost'!L17-'Inj sep cost'!AC17</f>
        <v>#NAME?</v>
      </c>
      <c r="O19" s="19" t="e">
        <f ca="1">$C19*'Total CH4 prod CO2 Inj'!M17+$D19*'Total CH4 prod CO2 Inj'!AD17-'Inj sep cost'!M17-'Inj sep cost'!AD17</f>
        <v>#NAME?</v>
      </c>
      <c r="P19" s="19" t="e">
        <f ca="1">$C19*'Total CH4 prod CO2 Inj'!N17+$D19*'Total CH4 prod CO2 Inj'!AE17-'Inj sep cost'!N17-'Inj sep cost'!AE17</f>
        <v>#NAME?</v>
      </c>
      <c r="Q19" s="19" t="e">
        <f ca="1">$C19*'Total CH4 prod CO2 Inj'!O17+$D19*'Total CH4 prod CO2 Inj'!AF17-'Inj sep cost'!O17-'Inj sep cost'!AF17</f>
        <v>#NAME?</v>
      </c>
      <c r="R19" s="19" t="e">
        <f ca="1">$C19*'Total CH4 prod CO2 Inj'!P17+$D19*'Total CH4 prod CO2 Inj'!AG17-'Inj sep cost'!P17-'Inj sep cost'!AG17</f>
        <v>#NAME?</v>
      </c>
      <c r="S19" s="19" t="e">
        <f ca="1">$C19*'Total CH4 prod CO2 Inj'!Q17+$D19*'Total CH4 prod CO2 Inj'!AH17-'Inj sep cost'!Q17-'Inj sep cost'!AH17</f>
        <v>#NAME?</v>
      </c>
    </row>
    <row r="20" spans="2:19" x14ac:dyDescent="0.45">
      <c r="B20">
        <v>14</v>
      </c>
      <c r="C20" s="17" t="e">
        <f ca="1">_xll.RiskTriang($D$2,$E$2,$F$2)</f>
        <v>#NAME?</v>
      </c>
      <c r="D20" s="17" t="e">
        <f t="shared" ca="1" si="0"/>
        <v>#NAME?</v>
      </c>
      <c r="E20" s="19" t="e">
        <f ca="1">$C20*'Total CH4 prod CO2 Inj'!C18+$D20*'Total CH4 prod CO2 Inj'!T18-'Inj sep cost'!C18-'Inj sep cost'!T18</f>
        <v>#NAME?</v>
      </c>
      <c r="F20" s="19" t="e">
        <f ca="1">$C20*'Total CH4 prod CO2 Inj'!D18+$D20*'Total CH4 prod CO2 Inj'!U18-'Inj sep cost'!D18-'Inj sep cost'!U18</f>
        <v>#NAME?</v>
      </c>
      <c r="G20" s="19" t="e">
        <f ca="1">$C20*'Total CH4 prod CO2 Inj'!E18+$D20*'Total CH4 prod CO2 Inj'!V18-'Inj sep cost'!E18-'Inj sep cost'!V18</f>
        <v>#NAME?</v>
      </c>
      <c r="H20" s="19" t="e">
        <f ca="1">$C20*'Total CH4 prod CO2 Inj'!F18+$D20*'Total CH4 prod CO2 Inj'!W18-'Inj sep cost'!F18-'Inj sep cost'!W18</f>
        <v>#NAME?</v>
      </c>
      <c r="I20" s="19" t="e">
        <f ca="1">$C20*'Total CH4 prod CO2 Inj'!G18+$D20*'Total CH4 prod CO2 Inj'!X18-'Inj sep cost'!G18-'Inj sep cost'!X18</f>
        <v>#NAME?</v>
      </c>
      <c r="J20" s="19" t="e">
        <f ca="1">$C20*'Total CH4 prod CO2 Inj'!H18+$D20*'Total CH4 prod CO2 Inj'!Y18-'Inj sep cost'!H18-'Inj sep cost'!Y18</f>
        <v>#NAME?</v>
      </c>
      <c r="K20" s="19" t="e">
        <f ca="1">$C20*'Total CH4 prod CO2 Inj'!I18+$D20*'Total CH4 prod CO2 Inj'!Z18-'Inj sep cost'!I18-'Inj sep cost'!Z18</f>
        <v>#NAME?</v>
      </c>
      <c r="L20" s="19" t="e">
        <f ca="1">$C20*'Total CH4 prod CO2 Inj'!J18+$D20*'Total CH4 prod CO2 Inj'!AA18-'Inj sep cost'!J18-'Inj sep cost'!AA18</f>
        <v>#NAME?</v>
      </c>
      <c r="M20" s="19" t="e">
        <f ca="1">$C20*'Total CH4 prod CO2 Inj'!K18+$D20*'Total CH4 prod CO2 Inj'!AB18-'Inj sep cost'!K18-'Inj sep cost'!AB18</f>
        <v>#NAME?</v>
      </c>
      <c r="N20" s="19" t="e">
        <f ca="1">$C20*'Total CH4 prod CO2 Inj'!L18+$D20*'Total CH4 prod CO2 Inj'!AC18-'Inj sep cost'!L18-'Inj sep cost'!AC18</f>
        <v>#NAME?</v>
      </c>
      <c r="O20" s="19" t="e">
        <f ca="1">$C20*'Total CH4 prod CO2 Inj'!M18+$D20*'Total CH4 prod CO2 Inj'!AD18-'Inj sep cost'!M18-'Inj sep cost'!AD18</f>
        <v>#NAME?</v>
      </c>
      <c r="P20" s="19" t="e">
        <f ca="1">$C20*'Total CH4 prod CO2 Inj'!N18+$D20*'Total CH4 prod CO2 Inj'!AE18-'Inj sep cost'!N18-'Inj sep cost'!AE18</f>
        <v>#NAME?</v>
      </c>
      <c r="Q20" s="19" t="e">
        <f ca="1">$C20*'Total CH4 prod CO2 Inj'!O18+$D20*'Total CH4 prod CO2 Inj'!AF18-'Inj sep cost'!O18-'Inj sep cost'!AF18</f>
        <v>#NAME?</v>
      </c>
      <c r="R20" s="19" t="e">
        <f ca="1">$C20*'Total CH4 prod CO2 Inj'!P18+$D20*'Total CH4 prod CO2 Inj'!AG18-'Inj sep cost'!P18-'Inj sep cost'!AG18</f>
        <v>#NAME?</v>
      </c>
      <c r="S20" s="19" t="e">
        <f ca="1">$C20*'Total CH4 prod CO2 Inj'!Q18+$D20*'Total CH4 prod CO2 Inj'!AH18-'Inj sep cost'!Q18-'Inj sep cost'!AH18</f>
        <v>#NAME?</v>
      </c>
    </row>
    <row r="21" spans="2:19" x14ac:dyDescent="0.45">
      <c r="B21">
        <v>15</v>
      </c>
      <c r="C21" s="17" t="e">
        <f ca="1">_xll.RiskTriang($D$2,$E$2,$F$2)</f>
        <v>#NAME?</v>
      </c>
      <c r="D21" s="17" t="e">
        <f t="shared" ca="1" si="0"/>
        <v>#NAME?</v>
      </c>
      <c r="E21" s="19" t="e">
        <f ca="1">$C21*'Total CH4 prod CO2 Inj'!C19+$D21*'Total CH4 prod CO2 Inj'!T19-'Inj sep cost'!C19-'Inj sep cost'!T19</f>
        <v>#NAME?</v>
      </c>
      <c r="F21" s="19" t="e">
        <f ca="1">$C21*'Total CH4 prod CO2 Inj'!D19+$D21*'Total CH4 prod CO2 Inj'!U19-'Inj sep cost'!D19-'Inj sep cost'!U19</f>
        <v>#NAME?</v>
      </c>
      <c r="G21" s="19" t="e">
        <f ca="1">$C21*'Total CH4 prod CO2 Inj'!E19+$D21*'Total CH4 prod CO2 Inj'!V19-'Inj sep cost'!E19-'Inj sep cost'!V19</f>
        <v>#NAME?</v>
      </c>
      <c r="H21" s="19" t="e">
        <f ca="1">$C21*'Total CH4 prod CO2 Inj'!F19+$D21*'Total CH4 prod CO2 Inj'!W19-'Inj sep cost'!F19-'Inj sep cost'!W19</f>
        <v>#NAME?</v>
      </c>
      <c r="I21" s="19" t="e">
        <f ca="1">$C21*'Total CH4 prod CO2 Inj'!G19+$D21*'Total CH4 prod CO2 Inj'!X19-'Inj sep cost'!G19-'Inj sep cost'!X19</f>
        <v>#NAME?</v>
      </c>
      <c r="J21" s="19" t="e">
        <f ca="1">$C21*'Total CH4 prod CO2 Inj'!H19+$D21*'Total CH4 prod CO2 Inj'!Y19-'Inj sep cost'!H19-'Inj sep cost'!Y19</f>
        <v>#NAME?</v>
      </c>
      <c r="K21" s="19" t="e">
        <f ca="1">$C21*'Total CH4 prod CO2 Inj'!I19+$D21*'Total CH4 prod CO2 Inj'!Z19-'Inj sep cost'!I19-'Inj sep cost'!Z19</f>
        <v>#NAME?</v>
      </c>
      <c r="L21" s="19" t="e">
        <f ca="1">$C21*'Total CH4 prod CO2 Inj'!J19+$D21*'Total CH4 prod CO2 Inj'!AA19-'Inj sep cost'!J19-'Inj sep cost'!AA19</f>
        <v>#NAME?</v>
      </c>
      <c r="M21" s="19" t="e">
        <f ca="1">$C21*'Total CH4 prod CO2 Inj'!K19+$D21*'Total CH4 prod CO2 Inj'!AB19-'Inj sep cost'!K19-'Inj sep cost'!AB19</f>
        <v>#NAME?</v>
      </c>
      <c r="N21" s="19" t="e">
        <f ca="1">$C21*'Total CH4 prod CO2 Inj'!L19+$D21*'Total CH4 prod CO2 Inj'!AC19-'Inj sep cost'!L19-'Inj sep cost'!AC19</f>
        <v>#NAME?</v>
      </c>
      <c r="O21" s="19" t="e">
        <f ca="1">$C21*'Total CH4 prod CO2 Inj'!M19+$D21*'Total CH4 prod CO2 Inj'!AD19-'Inj sep cost'!M19-'Inj sep cost'!AD19</f>
        <v>#NAME?</v>
      </c>
      <c r="P21" s="19" t="e">
        <f ca="1">$C21*'Total CH4 prod CO2 Inj'!N19+$D21*'Total CH4 prod CO2 Inj'!AE19-'Inj sep cost'!N19-'Inj sep cost'!AE19</f>
        <v>#NAME?</v>
      </c>
      <c r="Q21" s="19" t="e">
        <f ca="1">$C21*'Total CH4 prod CO2 Inj'!O19+$D21*'Total CH4 prod CO2 Inj'!AF19-'Inj sep cost'!O19-'Inj sep cost'!AF19</f>
        <v>#NAME?</v>
      </c>
      <c r="R21" s="19" t="e">
        <f ca="1">$C21*'Total CH4 prod CO2 Inj'!P19+$D21*'Total CH4 prod CO2 Inj'!AG19-'Inj sep cost'!P19-'Inj sep cost'!AG19</f>
        <v>#NAME?</v>
      </c>
      <c r="S21" s="19" t="e">
        <f ca="1">$C21*'Total CH4 prod CO2 Inj'!Q19+$D21*'Total CH4 prod CO2 Inj'!AH19-'Inj sep cost'!Q19-'Inj sep cost'!AH19</f>
        <v>#NAME?</v>
      </c>
    </row>
    <row r="22" spans="2:19" x14ac:dyDescent="0.45">
      <c r="B22">
        <v>16</v>
      </c>
      <c r="C22" s="17" t="e">
        <f ca="1">_xll.RiskTriang($D$2,$E$2,$F$2)</f>
        <v>#NAME?</v>
      </c>
      <c r="D22" s="17" t="e">
        <f t="shared" ca="1" si="0"/>
        <v>#NAME?</v>
      </c>
      <c r="E22" s="19" t="e">
        <f ca="1">$C22*'Total CH4 prod CO2 Inj'!C20+$D22*'Total CH4 prod CO2 Inj'!T20-'Inj sep cost'!C20-'Inj sep cost'!T20</f>
        <v>#NAME?</v>
      </c>
      <c r="F22" s="19" t="e">
        <f ca="1">$C22*'Total CH4 prod CO2 Inj'!D20+$D22*'Total CH4 prod CO2 Inj'!U20-'Inj sep cost'!D20-'Inj sep cost'!U20</f>
        <v>#NAME?</v>
      </c>
      <c r="G22" s="19" t="e">
        <f ca="1">$C22*'Total CH4 prod CO2 Inj'!E20+$D22*'Total CH4 prod CO2 Inj'!V20-'Inj sep cost'!E20-'Inj sep cost'!V20</f>
        <v>#NAME?</v>
      </c>
      <c r="H22" s="19" t="e">
        <f ca="1">$C22*'Total CH4 prod CO2 Inj'!F20+$D22*'Total CH4 prod CO2 Inj'!W20-'Inj sep cost'!F20-'Inj sep cost'!W20</f>
        <v>#NAME?</v>
      </c>
      <c r="I22" s="19" t="e">
        <f ca="1">$C22*'Total CH4 prod CO2 Inj'!G20+$D22*'Total CH4 prod CO2 Inj'!X20-'Inj sep cost'!G20-'Inj sep cost'!X20</f>
        <v>#NAME?</v>
      </c>
      <c r="J22" s="19" t="e">
        <f ca="1">$C22*'Total CH4 prod CO2 Inj'!H20+$D22*'Total CH4 prod CO2 Inj'!Y20-'Inj sep cost'!H20-'Inj sep cost'!Y20</f>
        <v>#NAME?</v>
      </c>
      <c r="K22" s="19" t="e">
        <f ca="1">$C22*'Total CH4 prod CO2 Inj'!I20+$D22*'Total CH4 prod CO2 Inj'!Z20-'Inj sep cost'!I20-'Inj sep cost'!Z20</f>
        <v>#NAME?</v>
      </c>
      <c r="L22" s="19" t="e">
        <f ca="1">$C22*'Total CH4 prod CO2 Inj'!J20+$D22*'Total CH4 prod CO2 Inj'!AA20-'Inj sep cost'!J20-'Inj sep cost'!AA20</f>
        <v>#NAME?</v>
      </c>
      <c r="M22" s="19" t="e">
        <f ca="1">$C22*'Total CH4 prod CO2 Inj'!K20+$D22*'Total CH4 prod CO2 Inj'!AB20-'Inj sep cost'!K20-'Inj sep cost'!AB20</f>
        <v>#NAME?</v>
      </c>
      <c r="N22" s="19" t="e">
        <f ca="1">$C22*'Total CH4 prod CO2 Inj'!L20+$D22*'Total CH4 prod CO2 Inj'!AC20-'Inj sep cost'!L20-'Inj sep cost'!AC20</f>
        <v>#NAME?</v>
      </c>
      <c r="O22" s="19" t="e">
        <f ca="1">$C22*'Total CH4 prod CO2 Inj'!M20+$D22*'Total CH4 prod CO2 Inj'!AD20-'Inj sep cost'!M20-'Inj sep cost'!AD20</f>
        <v>#NAME?</v>
      </c>
      <c r="P22" s="19" t="e">
        <f ca="1">$C22*'Total CH4 prod CO2 Inj'!N20+$D22*'Total CH4 prod CO2 Inj'!AE20-'Inj sep cost'!N20-'Inj sep cost'!AE20</f>
        <v>#NAME?</v>
      </c>
      <c r="Q22" s="19" t="e">
        <f ca="1">$C22*'Total CH4 prod CO2 Inj'!O20+$D22*'Total CH4 prod CO2 Inj'!AF20-'Inj sep cost'!O20-'Inj sep cost'!AF20</f>
        <v>#NAME?</v>
      </c>
      <c r="R22" s="19" t="e">
        <f ca="1">$C22*'Total CH4 prod CO2 Inj'!P20+$D22*'Total CH4 prod CO2 Inj'!AG20-'Inj sep cost'!P20-'Inj sep cost'!AG20</f>
        <v>#NAME?</v>
      </c>
      <c r="S22" s="19" t="e">
        <f ca="1">$C22*'Total CH4 prod CO2 Inj'!Q20+$D22*'Total CH4 prod CO2 Inj'!AH20-'Inj sep cost'!Q20-'Inj sep cost'!AH20</f>
        <v>#NAME?</v>
      </c>
    </row>
    <row r="23" spans="2:19" x14ac:dyDescent="0.45">
      <c r="B23">
        <v>17</v>
      </c>
      <c r="C23" s="17" t="e">
        <f ca="1">_xll.RiskTriang($D$2,$E$2,$F$2)</f>
        <v>#NAME?</v>
      </c>
      <c r="D23" s="17" t="e">
        <f t="shared" ca="1" si="0"/>
        <v>#NAME?</v>
      </c>
      <c r="E23" s="19" t="e">
        <f ca="1">$C23*'Total CH4 prod CO2 Inj'!C21+$D23*'Total CH4 prod CO2 Inj'!T21-'Inj sep cost'!C21-'Inj sep cost'!T21</f>
        <v>#NAME?</v>
      </c>
      <c r="F23" s="19" t="e">
        <f ca="1">$C23*'Total CH4 prod CO2 Inj'!D21+$D23*'Total CH4 prod CO2 Inj'!U21-'Inj sep cost'!D21-'Inj sep cost'!U21</f>
        <v>#NAME?</v>
      </c>
      <c r="G23" s="19" t="e">
        <f ca="1">$C23*'Total CH4 prod CO2 Inj'!E21+$D23*'Total CH4 prod CO2 Inj'!V21-'Inj sep cost'!E21-'Inj sep cost'!V21</f>
        <v>#NAME?</v>
      </c>
      <c r="H23" s="19" t="e">
        <f ca="1">$C23*'Total CH4 prod CO2 Inj'!F21+$D23*'Total CH4 prod CO2 Inj'!W21-'Inj sep cost'!F21-'Inj sep cost'!W21</f>
        <v>#NAME?</v>
      </c>
      <c r="I23" s="19" t="e">
        <f ca="1">$C23*'Total CH4 prod CO2 Inj'!G21+$D23*'Total CH4 prod CO2 Inj'!X21-'Inj sep cost'!G21-'Inj sep cost'!X21</f>
        <v>#NAME?</v>
      </c>
      <c r="J23" s="19" t="e">
        <f ca="1">$C23*'Total CH4 prod CO2 Inj'!H21+$D23*'Total CH4 prod CO2 Inj'!Y21-'Inj sep cost'!H21-'Inj sep cost'!Y21</f>
        <v>#NAME?</v>
      </c>
      <c r="K23" s="19" t="e">
        <f ca="1">$C23*'Total CH4 prod CO2 Inj'!I21+$D23*'Total CH4 prod CO2 Inj'!Z21-'Inj sep cost'!I21-'Inj sep cost'!Z21</f>
        <v>#NAME?</v>
      </c>
      <c r="L23" s="19" t="e">
        <f ca="1">$C23*'Total CH4 prod CO2 Inj'!J21+$D23*'Total CH4 prod CO2 Inj'!AA21-'Inj sep cost'!J21-'Inj sep cost'!AA21</f>
        <v>#NAME?</v>
      </c>
      <c r="M23" s="19" t="e">
        <f ca="1">$C23*'Total CH4 prod CO2 Inj'!K21+$D23*'Total CH4 prod CO2 Inj'!AB21-'Inj sep cost'!K21-'Inj sep cost'!AB21</f>
        <v>#NAME?</v>
      </c>
      <c r="N23" s="19" t="e">
        <f ca="1">$C23*'Total CH4 prod CO2 Inj'!L21+$D23*'Total CH4 prod CO2 Inj'!AC21-'Inj sep cost'!L21-'Inj sep cost'!AC21</f>
        <v>#NAME?</v>
      </c>
      <c r="O23" s="19" t="e">
        <f ca="1">$C23*'Total CH4 prod CO2 Inj'!M21+$D23*'Total CH4 prod CO2 Inj'!AD21-'Inj sep cost'!M21-'Inj sep cost'!AD21</f>
        <v>#NAME?</v>
      </c>
      <c r="P23" s="19" t="e">
        <f ca="1">$C23*'Total CH4 prod CO2 Inj'!N21+$D23*'Total CH4 prod CO2 Inj'!AE21-'Inj sep cost'!N21-'Inj sep cost'!AE21</f>
        <v>#NAME?</v>
      </c>
      <c r="Q23" s="19" t="e">
        <f ca="1">$C23*'Total CH4 prod CO2 Inj'!O21+$D23*'Total CH4 prod CO2 Inj'!AF21-'Inj sep cost'!O21-'Inj sep cost'!AF21</f>
        <v>#NAME?</v>
      </c>
      <c r="R23" s="19" t="e">
        <f ca="1">$C23*'Total CH4 prod CO2 Inj'!P21+$D23*'Total CH4 prod CO2 Inj'!AG21-'Inj sep cost'!P21-'Inj sep cost'!AG21</f>
        <v>#NAME?</v>
      </c>
      <c r="S23" s="19" t="e">
        <f ca="1">$C23*'Total CH4 prod CO2 Inj'!Q21+$D23*'Total CH4 prod CO2 Inj'!AH21-'Inj sep cost'!Q21-'Inj sep cost'!AH21</f>
        <v>#NAME?</v>
      </c>
    </row>
    <row r="24" spans="2:19" x14ac:dyDescent="0.45">
      <c r="B24">
        <v>18</v>
      </c>
      <c r="C24" s="17" t="e">
        <f ca="1">_xll.RiskTriang($D$2,$E$2,$F$2)</f>
        <v>#NAME?</v>
      </c>
      <c r="D24" s="17" t="e">
        <f t="shared" ca="1" si="0"/>
        <v>#NAME?</v>
      </c>
      <c r="E24" s="19" t="e">
        <f ca="1">$C24*'Total CH4 prod CO2 Inj'!C22+$D24*'Total CH4 prod CO2 Inj'!T22-'Inj sep cost'!C22-'Inj sep cost'!T22</f>
        <v>#NAME?</v>
      </c>
      <c r="F24" s="19" t="e">
        <f ca="1">$C24*'Total CH4 prod CO2 Inj'!D22+$D24*'Total CH4 prod CO2 Inj'!U22-'Inj sep cost'!D22-'Inj sep cost'!U22</f>
        <v>#NAME?</v>
      </c>
      <c r="G24" s="19" t="e">
        <f ca="1">$C24*'Total CH4 prod CO2 Inj'!E22+$D24*'Total CH4 prod CO2 Inj'!V22-'Inj sep cost'!E22-'Inj sep cost'!V22</f>
        <v>#NAME?</v>
      </c>
      <c r="H24" s="19" t="e">
        <f ca="1">$C24*'Total CH4 prod CO2 Inj'!F22+$D24*'Total CH4 prod CO2 Inj'!W22-'Inj sep cost'!F22-'Inj sep cost'!W22</f>
        <v>#NAME?</v>
      </c>
      <c r="I24" s="19" t="e">
        <f ca="1">$C24*'Total CH4 prod CO2 Inj'!G22+$D24*'Total CH4 prod CO2 Inj'!X22-'Inj sep cost'!G22-'Inj sep cost'!X22</f>
        <v>#NAME?</v>
      </c>
      <c r="J24" s="19" t="e">
        <f ca="1">$C24*'Total CH4 prod CO2 Inj'!H22+$D24*'Total CH4 prod CO2 Inj'!Y22-'Inj sep cost'!H22-'Inj sep cost'!Y22</f>
        <v>#NAME?</v>
      </c>
      <c r="K24" s="19" t="e">
        <f ca="1">$C24*'Total CH4 prod CO2 Inj'!I22+$D24*'Total CH4 prod CO2 Inj'!Z22-'Inj sep cost'!I22-'Inj sep cost'!Z22</f>
        <v>#NAME?</v>
      </c>
      <c r="L24" s="19" t="e">
        <f ca="1">$C24*'Total CH4 prod CO2 Inj'!J22+$D24*'Total CH4 prod CO2 Inj'!AA22-'Inj sep cost'!J22-'Inj sep cost'!AA22</f>
        <v>#NAME?</v>
      </c>
      <c r="M24" s="19" t="e">
        <f ca="1">$C24*'Total CH4 prod CO2 Inj'!K22+$D24*'Total CH4 prod CO2 Inj'!AB22-'Inj sep cost'!K22-'Inj sep cost'!AB22</f>
        <v>#NAME?</v>
      </c>
      <c r="N24" s="19" t="e">
        <f ca="1">$C24*'Total CH4 prod CO2 Inj'!L22+$D24*'Total CH4 prod CO2 Inj'!AC22-'Inj sep cost'!L22-'Inj sep cost'!AC22</f>
        <v>#NAME?</v>
      </c>
      <c r="O24" s="19" t="e">
        <f ca="1">$C24*'Total CH4 prod CO2 Inj'!M22+$D24*'Total CH4 prod CO2 Inj'!AD22-'Inj sep cost'!M22-'Inj sep cost'!AD22</f>
        <v>#NAME?</v>
      </c>
      <c r="P24" s="19" t="e">
        <f ca="1">$C24*'Total CH4 prod CO2 Inj'!N22+$D24*'Total CH4 prod CO2 Inj'!AE22-'Inj sep cost'!N22-'Inj sep cost'!AE22</f>
        <v>#NAME?</v>
      </c>
      <c r="Q24" s="19" t="e">
        <f ca="1">$C24*'Total CH4 prod CO2 Inj'!O22+$D24*'Total CH4 prod CO2 Inj'!AF22-'Inj sep cost'!O22-'Inj sep cost'!AF22</f>
        <v>#NAME?</v>
      </c>
      <c r="R24" s="19" t="e">
        <f ca="1">$C24*'Total CH4 prod CO2 Inj'!P22+$D24*'Total CH4 prod CO2 Inj'!AG22-'Inj sep cost'!P22-'Inj sep cost'!AG22</f>
        <v>#NAME?</v>
      </c>
      <c r="S24" s="19" t="e">
        <f ca="1">$C24*'Total CH4 prod CO2 Inj'!Q22+$D24*'Total CH4 prod CO2 Inj'!AH22-'Inj sep cost'!Q22-'Inj sep cost'!AH22</f>
        <v>#NAME?</v>
      </c>
    </row>
    <row r="25" spans="2:19" x14ac:dyDescent="0.45">
      <c r="B25">
        <v>19</v>
      </c>
      <c r="C25" s="17" t="e">
        <f ca="1">_xll.RiskTriang($D$2,$E$2,$F$2)</f>
        <v>#NAME?</v>
      </c>
      <c r="D25" s="17" t="e">
        <f t="shared" ca="1" si="0"/>
        <v>#NAME?</v>
      </c>
      <c r="E25" s="19" t="e">
        <f ca="1">$C25*'Total CH4 prod CO2 Inj'!C23+$D25*'Total CH4 prod CO2 Inj'!T23-'Inj sep cost'!C23-'Inj sep cost'!T23</f>
        <v>#NAME?</v>
      </c>
      <c r="F25" s="19" t="e">
        <f ca="1">$C25*'Total CH4 prod CO2 Inj'!D23+$D25*'Total CH4 prod CO2 Inj'!U23-'Inj sep cost'!D23-'Inj sep cost'!U23</f>
        <v>#NAME?</v>
      </c>
      <c r="G25" s="19" t="e">
        <f ca="1">$C25*'Total CH4 prod CO2 Inj'!E23+$D25*'Total CH4 prod CO2 Inj'!V23-'Inj sep cost'!E23-'Inj sep cost'!V23</f>
        <v>#NAME?</v>
      </c>
      <c r="H25" s="19" t="e">
        <f ca="1">$C25*'Total CH4 prod CO2 Inj'!F23+$D25*'Total CH4 prod CO2 Inj'!W23-'Inj sep cost'!F23-'Inj sep cost'!W23</f>
        <v>#NAME?</v>
      </c>
      <c r="I25" s="19" t="e">
        <f ca="1">$C25*'Total CH4 prod CO2 Inj'!G23+$D25*'Total CH4 prod CO2 Inj'!X23-'Inj sep cost'!G23-'Inj sep cost'!X23</f>
        <v>#NAME?</v>
      </c>
      <c r="J25" s="19" t="e">
        <f ca="1">$C25*'Total CH4 prod CO2 Inj'!H23+$D25*'Total CH4 prod CO2 Inj'!Y23-'Inj sep cost'!H23-'Inj sep cost'!Y23</f>
        <v>#NAME?</v>
      </c>
      <c r="K25" s="19" t="e">
        <f ca="1">$C25*'Total CH4 prod CO2 Inj'!I23+$D25*'Total CH4 prod CO2 Inj'!Z23-'Inj sep cost'!I23-'Inj sep cost'!Z23</f>
        <v>#NAME?</v>
      </c>
      <c r="L25" s="19" t="e">
        <f ca="1">$C25*'Total CH4 prod CO2 Inj'!J23+$D25*'Total CH4 prod CO2 Inj'!AA23-'Inj sep cost'!J23-'Inj sep cost'!AA23</f>
        <v>#NAME?</v>
      </c>
      <c r="M25" s="19" t="e">
        <f ca="1">$C25*'Total CH4 prod CO2 Inj'!K23+$D25*'Total CH4 prod CO2 Inj'!AB23-'Inj sep cost'!K23-'Inj sep cost'!AB23</f>
        <v>#NAME?</v>
      </c>
      <c r="N25" s="19" t="e">
        <f ca="1">$C25*'Total CH4 prod CO2 Inj'!L23+$D25*'Total CH4 prod CO2 Inj'!AC23-'Inj sep cost'!L23-'Inj sep cost'!AC23</f>
        <v>#NAME?</v>
      </c>
      <c r="O25" s="19" t="e">
        <f ca="1">$C25*'Total CH4 prod CO2 Inj'!M23+$D25*'Total CH4 prod CO2 Inj'!AD23-'Inj sep cost'!M23-'Inj sep cost'!AD23</f>
        <v>#NAME?</v>
      </c>
      <c r="P25" s="19" t="e">
        <f ca="1">$C25*'Total CH4 prod CO2 Inj'!N23+$D25*'Total CH4 prod CO2 Inj'!AE23-'Inj sep cost'!N23-'Inj sep cost'!AE23</f>
        <v>#NAME?</v>
      </c>
      <c r="Q25" s="19" t="e">
        <f ca="1">$C25*'Total CH4 prod CO2 Inj'!O23+$D25*'Total CH4 prod CO2 Inj'!AF23-'Inj sep cost'!O23-'Inj sep cost'!AF23</f>
        <v>#NAME?</v>
      </c>
      <c r="R25" s="19" t="e">
        <f ca="1">$C25*'Total CH4 prod CO2 Inj'!P23+$D25*'Total CH4 prod CO2 Inj'!AG23-'Inj sep cost'!P23-'Inj sep cost'!AG23</f>
        <v>#NAME?</v>
      </c>
      <c r="S25" s="19" t="e">
        <f ca="1">$C25*'Total CH4 prod CO2 Inj'!Q23+$D25*'Total CH4 prod CO2 Inj'!AH23-'Inj sep cost'!Q23-'Inj sep cost'!AH23</f>
        <v>#NAME?</v>
      </c>
    </row>
    <row r="26" spans="2:19" x14ac:dyDescent="0.45">
      <c r="B26">
        <v>20</v>
      </c>
      <c r="C26" s="17" t="e">
        <f ca="1">_xll.RiskTriang($D$2,$E$2,$F$2)</f>
        <v>#NAME?</v>
      </c>
      <c r="D26" s="17" t="e">
        <f t="shared" ca="1" si="0"/>
        <v>#NAME?</v>
      </c>
      <c r="E26" s="19" t="e">
        <f ca="1">$C26*'Total CH4 prod CO2 Inj'!C24+$D26*'Total CH4 prod CO2 Inj'!T24-'Inj sep cost'!C24-'Inj sep cost'!T24</f>
        <v>#NAME?</v>
      </c>
      <c r="F26" s="19" t="e">
        <f ca="1">$C26*'Total CH4 prod CO2 Inj'!D24+$D26*'Total CH4 prod CO2 Inj'!U24-'Inj sep cost'!D24-'Inj sep cost'!U24</f>
        <v>#NAME?</v>
      </c>
      <c r="G26" s="19" t="e">
        <f ca="1">$C26*'Total CH4 prod CO2 Inj'!E24+$D26*'Total CH4 prod CO2 Inj'!V24-'Inj sep cost'!E24-'Inj sep cost'!V24</f>
        <v>#NAME?</v>
      </c>
      <c r="H26" s="19" t="e">
        <f ca="1">$C26*'Total CH4 prod CO2 Inj'!F24+$D26*'Total CH4 prod CO2 Inj'!W24-'Inj sep cost'!F24-'Inj sep cost'!W24</f>
        <v>#NAME?</v>
      </c>
      <c r="I26" s="19" t="e">
        <f ca="1">$C26*'Total CH4 prod CO2 Inj'!G24+$D26*'Total CH4 prod CO2 Inj'!X24-'Inj sep cost'!G24-'Inj sep cost'!X24</f>
        <v>#NAME?</v>
      </c>
      <c r="J26" s="19" t="e">
        <f ca="1">$C26*'Total CH4 prod CO2 Inj'!H24+$D26*'Total CH4 prod CO2 Inj'!Y24-'Inj sep cost'!H24-'Inj sep cost'!Y24</f>
        <v>#NAME?</v>
      </c>
      <c r="K26" s="19" t="e">
        <f ca="1">$C26*'Total CH4 prod CO2 Inj'!I24+$D26*'Total CH4 prod CO2 Inj'!Z24-'Inj sep cost'!I24-'Inj sep cost'!Z24</f>
        <v>#NAME?</v>
      </c>
      <c r="L26" s="19" t="e">
        <f ca="1">$C26*'Total CH4 prod CO2 Inj'!J24+$D26*'Total CH4 prod CO2 Inj'!AA24-'Inj sep cost'!J24-'Inj sep cost'!AA24</f>
        <v>#NAME?</v>
      </c>
      <c r="M26" s="19" t="e">
        <f ca="1">$C26*'Total CH4 prod CO2 Inj'!K24+$D26*'Total CH4 prod CO2 Inj'!AB24-'Inj sep cost'!K24-'Inj sep cost'!AB24</f>
        <v>#NAME?</v>
      </c>
      <c r="N26" s="19" t="e">
        <f ca="1">$C26*'Total CH4 prod CO2 Inj'!L24+$D26*'Total CH4 prod CO2 Inj'!AC24-'Inj sep cost'!L24-'Inj sep cost'!AC24</f>
        <v>#NAME?</v>
      </c>
      <c r="O26" s="19" t="e">
        <f ca="1">$C26*'Total CH4 prod CO2 Inj'!M24+$D26*'Total CH4 prod CO2 Inj'!AD24-'Inj sep cost'!M24-'Inj sep cost'!AD24</f>
        <v>#NAME?</v>
      </c>
      <c r="P26" s="19" t="e">
        <f ca="1">$C26*'Total CH4 prod CO2 Inj'!N24+$D26*'Total CH4 prod CO2 Inj'!AE24-'Inj sep cost'!N24-'Inj sep cost'!AE24</f>
        <v>#NAME?</v>
      </c>
      <c r="Q26" s="19" t="e">
        <f ca="1">$C26*'Total CH4 prod CO2 Inj'!O24+$D26*'Total CH4 prod CO2 Inj'!AF24-'Inj sep cost'!O24-'Inj sep cost'!AF24</f>
        <v>#NAME?</v>
      </c>
      <c r="R26" s="19" t="e">
        <f ca="1">$C26*'Total CH4 prod CO2 Inj'!P24+$D26*'Total CH4 prod CO2 Inj'!AG24-'Inj sep cost'!P24-'Inj sep cost'!AG24</f>
        <v>#NAME?</v>
      </c>
      <c r="S26" s="19" t="e">
        <f ca="1">$C26*'Total CH4 prod CO2 Inj'!Q24+$D26*'Total CH4 prod CO2 Inj'!AH24-'Inj sep cost'!Q24-'Inj sep cost'!AH24</f>
        <v>#NAME?</v>
      </c>
    </row>
    <row r="27" spans="2:19" x14ac:dyDescent="0.45">
      <c r="B27">
        <v>21</v>
      </c>
      <c r="C27" s="17" t="e">
        <f ca="1">_xll.RiskTriang($D$2,$E$2,$F$2)</f>
        <v>#NAME?</v>
      </c>
      <c r="D27" s="17" t="e">
        <f t="shared" ca="1" si="0"/>
        <v>#NAME?</v>
      </c>
      <c r="E27" s="19" t="e">
        <f ca="1">$C27*'Total CH4 prod CO2 Inj'!C25+$D27*'Total CH4 prod CO2 Inj'!T25-'Inj sep cost'!C25-'Inj sep cost'!T25</f>
        <v>#NAME?</v>
      </c>
      <c r="F27" s="19" t="e">
        <f ca="1">$C27*'Total CH4 prod CO2 Inj'!D25+$D27*'Total CH4 prod CO2 Inj'!U25-'Inj sep cost'!D25-'Inj sep cost'!U25</f>
        <v>#NAME?</v>
      </c>
      <c r="G27" s="19" t="e">
        <f ca="1">$C27*'Total CH4 prod CO2 Inj'!E25+$D27*'Total CH4 prod CO2 Inj'!V25-'Inj sep cost'!E25-'Inj sep cost'!V25</f>
        <v>#NAME?</v>
      </c>
      <c r="H27" s="19" t="e">
        <f ca="1">$C27*'Total CH4 prod CO2 Inj'!F25+$D27*'Total CH4 prod CO2 Inj'!W25-'Inj sep cost'!F25-'Inj sep cost'!W25</f>
        <v>#NAME?</v>
      </c>
      <c r="I27" s="19" t="e">
        <f ca="1">$C27*'Total CH4 prod CO2 Inj'!G25+$D27*'Total CH4 prod CO2 Inj'!X25-'Inj sep cost'!G25-'Inj sep cost'!X25</f>
        <v>#NAME?</v>
      </c>
      <c r="J27" s="19" t="e">
        <f ca="1">$C27*'Total CH4 prod CO2 Inj'!H25+$D27*'Total CH4 prod CO2 Inj'!Y25-'Inj sep cost'!H25-'Inj sep cost'!Y25</f>
        <v>#NAME?</v>
      </c>
      <c r="K27" s="19" t="e">
        <f ca="1">$C27*'Total CH4 prod CO2 Inj'!I25+$D27*'Total CH4 prod CO2 Inj'!Z25-'Inj sep cost'!I25-'Inj sep cost'!Z25</f>
        <v>#NAME?</v>
      </c>
      <c r="L27" s="19" t="e">
        <f ca="1">$C27*'Total CH4 prod CO2 Inj'!J25+$D27*'Total CH4 prod CO2 Inj'!AA25-'Inj sep cost'!J25-'Inj sep cost'!AA25</f>
        <v>#NAME?</v>
      </c>
      <c r="M27" s="19" t="e">
        <f ca="1">$C27*'Total CH4 prod CO2 Inj'!K25+$D27*'Total CH4 prod CO2 Inj'!AB25-'Inj sep cost'!K25-'Inj sep cost'!AB25</f>
        <v>#NAME?</v>
      </c>
      <c r="N27" s="19" t="e">
        <f ca="1">$C27*'Total CH4 prod CO2 Inj'!L25+$D27*'Total CH4 prod CO2 Inj'!AC25-'Inj sep cost'!L25-'Inj sep cost'!AC25</f>
        <v>#NAME?</v>
      </c>
      <c r="O27" s="19" t="e">
        <f ca="1">$C27*'Total CH4 prod CO2 Inj'!M25+$D27*'Total CH4 prod CO2 Inj'!AD25-'Inj sep cost'!M25-'Inj sep cost'!AD25</f>
        <v>#NAME?</v>
      </c>
      <c r="P27" s="19" t="e">
        <f ca="1">$C27*'Total CH4 prod CO2 Inj'!N25+$D27*'Total CH4 prod CO2 Inj'!AE25-'Inj sep cost'!N25-'Inj sep cost'!AE25</f>
        <v>#NAME?</v>
      </c>
      <c r="Q27" s="19" t="e">
        <f ca="1">$C27*'Total CH4 prod CO2 Inj'!O25+$D27*'Total CH4 prod CO2 Inj'!AF25-'Inj sep cost'!O25-'Inj sep cost'!AF25</f>
        <v>#NAME?</v>
      </c>
      <c r="R27" s="19" t="e">
        <f ca="1">$C27*'Total CH4 prod CO2 Inj'!P25+$D27*'Total CH4 prod CO2 Inj'!AG25-'Inj sep cost'!P25-'Inj sep cost'!AG25</f>
        <v>#NAME?</v>
      </c>
      <c r="S27" s="19" t="e">
        <f ca="1">$C27*'Total CH4 prod CO2 Inj'!Q25+$D27*'Total CH4 prod CO2 Inj'!AH25-'Inj sep cost'!Q25-'Inj sep cost'!AH25</f>
        <v>#NAME?</v>
      </c>
    </row>
    <row r="28" spans="2:19" x14ac:dyDescent="0.45">
      <c r="B28">
        <v>22</v>
      </c>
      <c r="C28" s="17" t="e">
        <f ca="1">_xll.RiskTriang($D$2,$E$2,$F$2)</f>
        <v>#NAME?</v>
      </c>
      <c r="D28" s="17" t="e">
        <f t="shared" ca="1" si="0"/>
        <v>#NAME?</v>
      </c>
      <c r="E28" s="19" t="e">
        <f ca="1">$C28*'Total CH4 prod CO2 Inj'!C26+$D28*'Total CH4 prod CO2 Inj'!T26-'Inj sep cost'!C26-'Inj sep cost'!T26</f>
        <v>#NAME?</v>
      </c>
      <c r="F28" s="19" t="e">
        <f ca="1">$C28*'Total CH4 prod CO2 Inj'!D26+$D28*'Total CH4 prod CO2 Inj'!U26-'Inj sep cost'!D26-'Inj sep cost'!U26</f>
        <v>#NAME?</v>
      </c>
      <c r="G28" s="19" t="e">
        <f ca="1">$C28*'Total CH4 prod CO2 Inj'!E26+$D28*'Total CH4 prod CO2 Inj'!V26-'Inj sep cost'!E26-'Inj sep cost'!V26</f>
        <v>#NAME?</v>
      </c>
      <c r="H28" s="19" t="e">
        <f ca="1">$C28*'Total CH4 prod CO2 Inj'!F26+$D28*'Total CH4 prod CO2 Inj'!W26-'Inj sep cost'!F26-'Inj sep cost'!W26</f>
        <v>#NAME?</v>
      </c>
      <c r="I28" s="19" t="e">
        <f ca="1">$C28*'Total CH4 prod CO2 Inj'!G26+$D28*'Total CH4 prod CO2 Inj'!X26-'Inj sep cost'!G26-'Inj sep cost'!X26</f>
        <v>#NAME?</v>
      </c>
      <c r="J28" s="19" t="e">
        <f ca="1">$C28*'Total CH4 prod CO2 Inj'!H26+$D28*'Total CH4 prod CO2 Inj'!Y26-'Inj sep cost'!H26-'Inj sep cost'!Y26</f>
        <v>#NAME?</v>
      </c>
      <c r="K28" s="19" t="e">
        <f ca="1">$C28*'Total CH4 prod CO2 Inj'!I26+$D28*'Total CH4 prod CO2 Inj'!Z26-'Inj sep cost'!I26-'Inj sep cost'!Z26</f>
        <v>#NAME?</v>
      </c>
      <c r="L28" s="19" t="e">
        <f ca="1">$C28*'Total CH4 prod CO2 Inj'!J26+$D28*'Total CH4 prod CO2 Inj'!AA26-'Inj sep cost'!J26-'Inj sep cost'!AA26</f>
        <v>#NAME?</v>
      </c>
      <c r="M28" s="19" t="e">
        <f ca="1">$C28*'Total CH4 prod CO2 Inj'!K26+$D28*'Total CH4 prod CO2 Inj'!AB26-'Inj sep cost'!K26-'Inj sep cost'!AB26</f>
        <v>#NAME?</v>
      </c>
      <c r="N28" s="19" t="e">
        <f ca="1">$C28*'Total CH4 prod CO2 Inj'!L26+$D28*'Total CH4 prod CO2 Inj'!AC26-'Inj sep cost'!L26-'Inj sep cost'!AC26</f>
        <v>#NAME?</v>
      </c>
      <c r="O28" s="19" t="e">
        <f ca="1">$C28*'Total CH4 prod CO2 Inj'!M26+$D28*'Total CH4 prod CO2 Inj'!AD26-'Inj sep cost'!M26-'Inj sep cost'!AD26</f>
        <v>#NAME?</v>
      </c>
      <c r="P28" s="19" t="e">
        <f ca="1">$C28*'Total CH4 prod CO2 Inj'!N26+$D28*'Total CH4 prod CO2 Inj'!AE26-'Inj sep cost'!N26-'Inj sep cost'!AE26</f>
        <v>#NAME?</v>
      </c>
      <c r="Q28" s="19" t="e">
        <f ca="1">$C28*'Total CH4 prod CO2 Inj'!O26+$D28*'Total CH4 prod CO2 Inj'!AF26-'Inj sep cost'!O26-'Inj sep cost'!AF26</f>
        <v>#NAME?</v>
      </c>
      <c r="R28" s="19" t="e">
        <f ca="1">$C28*'Total CH4 prod CO2 Inj'!P26+$D28*'Total CH4 prod CO2 Inj'!AG26-'Inj sep cost'!P26-'Inj sep cost'!AG26</f>
        <v>#NAME?</v>
      </c>
      <c r="S28" s="19" t="e">
        <f ca="1">$C28*'Total CH4 prod CO2 Inj'!Q26+$D28*'Total CH4 prod CO2 Inj'!AH26-'Inj sep cost'!Q26-'Inj sep cost'!AH26</f>
        <v>#NAME?</v>
      </c>
    </row>
    <row r="29" spans="2:19" x14ac:dyDescent="0.45">
      <c r="B29">
        <v>23</v>
      </c>
      <c r="C29" s="17" t="e">
        <f ca="1">_xll.RiskTriang($D$2,$E$2,$F$2)</f>
        <v>#NAME?</v>
      </c>
      <c r="D29" s="17" t="e">
        <f t="shared" ca="1" si="0"/>
        <v>#NAME?</v>
      </c>
      <c r="E29" s="19" t="e">
        <f ca="1">$C29*'Total CH4 prod CO2 Inj'!C27+$D29*'Total CH4 prod CO2 Inj'!T27-'Inj sep cost'!C27-'Inj sep cost'!T27</f>
        <v>#NAME?</v>
      </c>
      <c r="F29" s="19" t="e">
        <f ca="1">$C29*'Total CH4 prod CO2 Inj'!D27+$D29*'Total CH4 prod CO2 Inj'!U27-'Inj sep cost'!D27-'Inj sep cost'!U27</f>
        <v>#NAME?</v>
      </c>
      <c r="G29" s="19" t="e">
        <f ca="1">$C29*'Total CH4 prod CO2 Inj'!E27+$D29*'Total CH4 prod CO2 Inj'!V27-'Inj sep cost'!E27-'Inj sep cost'!V27</f>
        <v>#NAME?</v>
      </c>
      <c r="H29" s="19" t="e">
        <f ca="1">$C29*'Total CH4 prod CO2 Inj'!F27+$D29*'Total CH4 prod CO2 Inj'!W27-'Inj sep cost'!F27-'Inj sep cost'!W27</f>
        <v>#NAME?</v>
      </c>
      <c r="I29" s="19" t="e">
        <f ca="1">$C29*'Total CH4 prod CO2 Inj'!G27+$D29*'Total CH4 prod CO2 Inj'!X27-'Inj sep cost'!G27-'Inj sep cost'!X27</f>
        <v>#NAME?</v>
      </c>
      <c r="J29" s="19" t="e">
        <f ca="1">$C29*'Total CH4 prod CO2 Inj'!H27+$D29*'Total CH4 prod CO2 Inj'!Y27-'Inj sep cost'!H27-'Inj sep cost'!Y27</f>
        <v>#NAME?</v>
      </c>
      <c r="K29" s="19" t="e">
        <f ca="1">$C29*'Total CH4 prod CO2 Inj'!I27+$D29*'Total CH4 prod CO2 Inj'!Z27-'Inj sep cost'!I27-'Inj sep cost'!Z27</f>
        <v>#NAME?</v>
      </c>
      <c r="L29" s="19" t="e">
        <f ca="1">$C29*'Total CH4 prod CO2 Inj'!J27+$D29*'Total CH4 prod CO2 Inj'!AA27-'Inj sep cost'!J27-'Inj sep cost'!AA27</f>
        <v>#NAME?</v>
      </c>
      <c r="M29" s="19" t="e">
        <f ca="1">$C29*'Total CH4 prod CO2 Inj'!K27+$D29*'Total CH4 prod CO2 Inj'!AB27-'Inj sep cost'!K27-'Inj sep cost'!AB27</f>
        <v>#NAME?</v>
      </c>
      <c r="N29" s="19" t="e">
        <f ca="1">$C29*'Total CH4 prod CO2 Inj'!L27+$D29*'Total CH4 prod CO2 Inj'!AC27-'Inj sep cost'!L27-'Inj sep cost'!AC27</f>
        <v>#NAME?</v>
      </c>
      <c r="O29" s="19" t="e">
        <f ca="1">$C29*'Total CH4 prod CO2 Inj'!M27+$D29*'Total CH4 prod CO2 Inj'!AD27-'Inj sep cost'!M27-'Inj sep cost'!AD27</f>
        <v>#NAME?</v>
      </c>
      <c r="P29" s="19" t="e">
        <f ca="1">$C29*'Total CH4 prod CO2 Inj'!N27+$D29*'Total CH4 prod CO2 Inj'!AE27-'Inj sep cost'!N27-'Inj sep cost'!AE27</f>
        <v>#NAME?</v>
      </c>
      <c r="Q29" s="19" t="e">
        <f ca="1">$C29*'Total CH4 prod CO2 Inj'!O27+$D29*'Total CH4 prod CO2 Inj'!AF27-'Inj sep cost'!O27-'Inj sep cost'!AF27</f>
        <v>#NAME?</v>
      </c>
      <c r="R29" s="19" t="e">
        <f ca="1">$C29*'Total CH4 prod CO2 Inj'!P27+$D29*'Total CH4 prod CO2 Inj'!AG27-'Inj sep cost'!P27-'Inj sep cost'!AG27</f>
        <v>#NAME?</v>
      </c>
      <c r="S29" s="19" t="e">
        <f ca="1">$C29*'Total CH4 prod CO2 Inj'!Q27+$D29*'Total CH4 prod CO2 Inj'!AH27-'Inj sep cost'!Q27-'Inj sep cost'!AH27</f>
        <v>#NAME?</v>
      </c>
    </row>
    <row r="30" spans="2:19" x14ac:dyDescent="0.45">
      <c r="B30">
        <v>24</v>
      </c>
      <c r="C30" s="17" t="e">
        <f ca="1">_xll.RiskTriang($D$2,$E$2,$F$2)</f>
        <v>#NAME?</v>
      </c>
      <c r="D30" s="17" t="e">
        <f t="shared" ca="1" si="0"/>
        <v>#NAME?</v>
      </c>
      <c r="E30" s="19" t="e">
        <f ca="1">$C30*'Total CH4 prod CO2 Inj'!C28+$D30*'Total CH4 prod CO2 Inj'!T28-'Inj sep cost'!C28-'Inj sep cost'!T28</f>
        <v>#NAME?</v>
      </c>
      <c r="F30" s="19" t="e">
        <f ca="1">$C30*'Total CH4 prod CO2 Inj'!D28+$D30*'Total CH4 prod CO2 Inj'!U28-'Inj sep cost'!D28-'Inj sep cost'!U28</f>
        <v>#NAME?</v>
      </c>
      <c r="G30" s="19" t="e">
        <f ca="1">$C30*'Total CH4 prod CO2 Inj'!E28+$D30*'Total CH4 prod CO2 Inj'!V28-'Inj sep cost'!E28-'Inj sep cost'!V28</f>
        <v>#NAME?</v>
      </c>
      <c r="H30" s="19" t="e">
        <f ca="1">$C30*'Total CH4 prod CO2 Inj'!F28+$D30*'Total CH4 prod CO2 Inj'!W28-'Inj sep cost'!F28-'Inj sep cost'!W28</f>
        <v>#NAME?</v>
      </c>
      <c r="I30" s="19" t="e">
        <f ca="1">$C30*'Total CH4 prod CO2 Inj'!G28+$D30*'Total CH4 prod CO2 Inj'!X28-'Inj sep cost'!G28-'Inj sep cost'!X28</f>
        <v>#NAME?</v>
      </c>
      <c r="J30" s="19" t="e">
        <f ca="1">$C30*'Total CH4 prod CO2 Inj'!H28+$D30*'Total CH4 prod CO2 Inj'!Y28-'Inj sep cost'!H28-'Inj sep cost'!Y28</f>
        <v>#NAME?</v>
      </c>
      <c r="K30" s="19" t="e">
        <f ca="1">$C30*'Total CH4 prod CO2 Inj'!I28+$D30*'Total CH4 prod CO2 Inj'!Z28-'Inj sep cost'!I28-'Inj sep cost'!Z28</f>
        <v>#NAME?</v>
      </c>
      <c r="L30" s="19" t="e">
        <f ca="1">$C30*'Total CH4 prod CO2 Inj'!J28+$D30*'Total CH4 prod CO2 Inj'!AA28-'Inj sep cost'!J28-'Inj sep cost'!AA28</f>
        <v>#NAME?</v>
      </c>
      <c r="M30" s="19" t="e">
        <f ca="1">$C30*'Total CH4 prod CO2 Inj'!K28+$D30*'Total CH4 prod CO2 Inj'!AB28-'Inj sep cost'!K28-'Inj sep cost'!AB28</f>
        <v>#NAME?</v>
      </c>
      <c r="N30" s="19" t="e">
        <f ca="1">$C30*'Total CH4 prod CO2 Inj'!L28+$D30*'Total CH4 prod CO2 Inj'!AC28-'Inj sep cost'!L28-'Inj sep cost'!AC28</f>
        <v>#NAME?</v>
      </c>
      <c r="O30" s="19" t="e">
        <f ca="1">$C30*'Total CH4 prod CO2 Inj'!M28+$D30*'Total CH4 prod CO2 Inj'!AD28-'Inj sep cost'!M28-'Inj sep cost'!AD28</f>
        <v>#NAME?</v>
      </c>
      <c r="P30" s="19" t="e">
        <f ca="1">$C30*'Total CH4 prod CO2 Inj'!N28+$D30*'Total CH4 prod CO2 Inj'!AE28-'Inj sep cost'!N28-'Inj sep cost'!AE28</f>
        <v>#NAME?</v>
      </c>
      <c r="Q30" s="19" t="e">
        <f ca="1">$C30*'Total CH4 prod CO2 Inj'!O28+$D30*'Total CH4 prod CO2 Inj'!AF28-'Inj sep cost'!O28-'Inj sep cost'!AF28</f>
        <v>#NAME?</v>
      </c>
      <c r="R30" s="19" t="e">
        <f ca="1">$C30*'Total CH4 prod CO2 Inj'!P28+$D30*'Total CH4 prod CO2 Inj'!AG28-'Inj sep cost'!P28-'Inj sep cost'!AG28</f>
        <v>#NAME?</v>
      </c>
      <c r="S30" s="19" t="e">
        <f ca="1">$C30*'Total CH4 prod CO2 Inj'!Q28+$D30*'Total CH4 prod CO2 Inj'!AH28-'Inj sep cost'!Q28-'Inj sep cost'!AH28</f>
        <v>#NAME?</v>
      </c>
    </row>
    <row r="31" spans="2:19" x14ac:dyDescent="0.45">
      <c r="B31">
        <v>25</v>
      </c>
      <c r="C31" s="17" t="e">
        <f ca="1">_xll.RiskTriang($D$2,$E$2,$F$2)</f>
        <v>#NAME?</v>
      </c>
      <c r="D31" s="17" t="e">
        <f t="shared" ca="1" si="0"/>
        <v>#NAME?</v>
      </c>
      <c r="E31" s="19" t="e">
        <f ca="1">$C31*'Total CH4 prod CO2 Inj'!C29+$D31*'Total CH4 prod CO2 Inj'!T29-'Inj sep cost'!C29-'Inj sep cost'!T29</f>
        <v>#NAME?</v>
      </c>
      <c r="F31" s="19" t="e">
        <f ca="1">$C31*'Total CH4 prod CO2 Inj'!D29+$D31*'Total CH4 prod CO2 Inj'!U29-'Inj sep cost'!D29-'Inj sep cost'!U29</f>
        <v>#NAME?</v>
      </c>
      <c r="G31" s="19" t="e">
        <f ca="1">$C31*'Total CH4 prod CO2 Inj'!E29+$D31*'Total CH4 prod CO2 Inj'!V29-'Inj sep cost'!E29-'Inj sep cost'!V29</f>
        <v>#NAME?</v>
      </c>
      <c r="H31" s="19" t="e">
        <f ca="1">$C31*'Total CH4 prod CO2 Inj'!F29+$D31*'Total CH4 prod CO2 Inj'!W29-'Inj sep cost'!F29-'Inj sep cost'!W29</f>
        <v>#NAME?</v>
      </c>
      <c r="I31" s="19" t="e">
        <f ca="1">$C31*'Total CH4 prod CO2 Inj'!G29+$D31*'Total CH4 prod CO2 Inj'!X29-'Inj sep cost'!G29-'Inj sep cost'!X29</f>
        <v>#NAME?</v>
      </c>
      <c r="J31" s="19" t="e">
        <f ca="1">$C31*'Total CH4 prod CO2 Inj'!H29+$D31*'Total CH4 prod CO2 Inj'!Y29-'Inj sep cost'!H29-'Inj sep cost'!Y29</f>
        <v>#NAME?</v>
      </c>
      <c r="K31" s="19" t="e">
        <f ca="1">$C31*'Total CH4 prod CO2 Inj'!I29+$D31*'Total CH4 prod CO2 Inj'!Z29-'Inj sep cost'!I29-'Inj sep cost'!Z29</f>
        <v>#NAME?</v>
      </c>
      <c r="L31" s="19" t="e">
        <f ca="1">$C31*'Total CH4 prod CO2 Inj'!J29+$D31*'Total CH4 prod CO2 Inj'!AA29-'Inj sep cost'!J29-'Inj sep cost'!AA29</f>
        <v>#NAME?</v>
      </c>
      <c r="M31" s="19" t="e">
        <f ca="1">$C31*'Total CH4 prod CO2 Inj'!K29+$D31*'Total CH4 prod CO2 Inj'!AB29-'Inj sep cost'!K29-'Inj sep cost'!AB29</f>
        <v>#NAME?</v>
      </c>
      <c r="N31" s="19" t="e">
        <f ca="1">$C31*'Total CH4 prod CO2 Inj'!L29+$D31*'Total CH4 prod CO2 Inj'!AC29-'Inj sep cost'!L29-'Inj sep cost'!AC29</f>
        <v>#NAME?</v>
      </c>
      <c r="O31" s="19" t="e">
        <f ca="1">$C31*'Total CH4 prod CO2 Inj'!M29+$D31*'Total CH4 prod CO2 Inj'!AD29-'Inj sep cost'!M29-'Inj sep cost'!AD29</f>
        <v>#NAME?</v>
      </c>
      <c r="P31" s="19" t="e">
        <f ca="1">$C31*'Total CH4 prod CO2 Inj'!N29+$D31*'Total CH4 prod CO2 Inj'!AE29-'Inj sep cost'!N29-'Inj sep cost'!AE29</f>
        <v>#NAME?</v>
      </c>
      <c r="Q31" s="19" t="e">
        <f ca="1">$C31*'Total CH4 prod CO2 Inj'!O29+$D31*'Total CH4 prod CO2 Inj'!AF29-'Inj sep cost'!O29-'Inj sep cost'!AF29</f>
        <v>#NAME?</v>
      </c>
      <c r="R31" s="19" t="e">
        <f ca="1">$C31*'Total CH4 prod CO2 Inj'!P29+$D31*'Total CH4 prod CO2 Inj'!AG29-'Inj sep cost'!P29-'Inj sep cost'!AG29</f>
        <v>#NAME?</v>
      </c>
      <c r="S31" s="19" t="e">
        <f ca="1">$C31*'Total CH4 prod CO2 Inj'!Q29+$D31*'Total CH4 prod CO2 Inj'!AH29-'Inj sep cost'!Q29-'Inj sep cost'!AH29</f>
        <v>#NAME?</v>
      </c>
    </row>
    <row r="32" spans="2:19" x14ac:dyDescent="0.45">
      <c r="B32">
        <v>26</v>
      </c>
      <c r="C32" s="17" t="e">
        <f ca="1">_xll.RiskTriang($D$2,$E$2,$F$2)</f>
        <v>#NAME?</v>
      </c>
      <c r="D32" s="17" t="e">
        <f t="shared" ca="1" si="0"/>
        <v>#NAME?</v>
      </c>
      <c r="E32" s="19" t="e">
        <f ca="1">$C32*'Total CH4 prod CO2 Inj'!C30+$D32*'Total CH4 prod CO2 Inj'!T30-'Inj sep cost'!C30-'Inj sep cost'!T30</f>
        <v>#NAME?</v>
      </c>
      <c r="F32" s="19" t="e">
        <f ca="1">$C32*'Total CH4 prod CO2 Inj'!D30+$D32*'Total CH4 prod CO2 Inj'!U30-'Inj sep cost'!D30-'Inj sep cost'!U30</f>
        <v>#NAME?</v>
      </c>
      <c r="G32" s="19" t="e">
        <f ca="1">$C32*'Total CH4 prod CO2 Inj'!E30+$D32*'Total CH4 prod CO2 Inj'!V30-'Inj sep cost'!E30-'Inj sep cost'!V30</f>
        <v>#NAME?</v>
      </c>
      <c r="H32" s="19" t="e">
        <f ca="1">$C32*'Total CH4 prod CO2 Inj'!F30+$D32*'Total CH4 prod CO2 Inj'!W30-'Inj sep cost'!F30-'Inj sep cost'!W30</f>
        <v>#NAME?</v>
      </c>
      <c r="I32" s="19" t="e">
        <f ca="1">$C32*'Total CH4 prod CO2 Inj'!G30+$D32*'Total CH4 prod CO2 Inj'!X30-'Inj sep cost'!G30-'Inj sep cost'!X30</f>
        <v>#NAME?</v>
      </c>
      <c r="J32" s="19" t="e">
        <f ca="1">$C32*'Total CH4 prod CO2 Inj'!H30+$D32*'Total CH4 prod CO2 Inj'!Y30-'Inj sep cost'!H30-'Inj sep cost'!Y30</f>
        <v>#NAME?</v>
      </c>
      <c r="K32" s="19" t="e">
        <f ca="1">$C32*'Total CH4 prod CO2 Inj'!I30+$D32*'Total CH4 prod CO2 Inj'!Z30-'Inj sep cost'!I30-'Inj sep cost'!Z30</f>
        <v>#NAME?</v>
      </c>
      <c r="L32" s="19" t="e">
        <f ca="1">$C32*'Total CH4 prod CO2 Inj'!J30+$D32*'Total CH4 prod CO2 Inj'!AA30-'Inj sep cost'!J30-'Inj sep cost'!AA30</f>
        <v>#NAME?</v>
      </c>
      <c r="M32" s="19" t="e">
        <f ca="1">$C32*'Total CH4 prod CO2 Inj'!K30+$D32*'Total CH4 prod CO2 Inj'!AB30-'Inj sep cost'!K30-'Inj sep cost'!AB30</f>
        <v>#NAME?</v>
      </c>
      <c r="N32" s="19" t="e">
        <f ca="1">$C32*'Total CH4 prod CO2 Inj'!L30+$D32*'Total CH4 prod CO2 Inj'!AC30-'Inj sep cost'!L30-'Inj sep cost'!AC30</f>
        <v>#NAME?</v>
      </c>
      <c r="O32" s="19" t="e">
        <f ca="1">$C32*'Total CH4 prod CO2 Inj'!M30+$D32*'Total CH4 prod CO2 Inj'!AD30-'Inj sep cost'!M30-'Inj sep cost'!AD30</f>
        <v>#NAME?</v>
      </c>
      <c r="P32" s="19" t="e">
        <f ca="1">$C32*'Total CH4 prod CO2 Inj'!N30+$D32*'Total CH4 prod CO2 Inj'!AE30-'Inj sep cost'!N30-'Inj sep cost'!AE30</f>
        <v>#NAME?</v>
      </c>
      <c r="Q32" s="19" t="e">
        <f ca="1">$C32*'Total CH4 prod CO2 Inj'!O30+$D32*'Total CH4 prod CO2 Inj'!AF30-'Inj sep cost'!O30-'Inj sep cost'!AF30</f>
        <v>#NAME?</v>
      </c>
      <c r="R32" s="19" t="e">
        <f ca="1">$C32*'Total CH4 prod CO2 Inj'!P30+$D32*'Total CH4 prod CO2 Inj'!AG30-'Inj sep cost'!P30-'Inj sep cost'!AG30</f>
        <v>#NAME?</v>
      </c>
      <c r="S32" s="19" t="e">
        <f ca="1">$C32*'Total CH4 prod CO2 Inj'!Q30+$D32*'Total CH4 prod CO2 Inj'!AH30-'Inj sep cost'!Q30-'Inj sep cost'!AH30</f>
        <v>#NAME?</v>
      </c>
    </row>
    <row r="33" spans="2:19" x14ac:dyDescent="0.45">
      <c r="B33">
        <v>27</v>
      </c>
      <c r="C33" s="17" t="e">
        <f ca="1">_xll.RiskTriang($D$2,$E$2,$F$2)</f>
        <v>#NAME?</v>
      </c>
      <c r="D33" s="17" t="e">
        <f t="shared" ca="1" si="0"/>
        <v>#NAME?</v>
      </c>
      <c r="E33" s="19" t="e">
        <f ca="1">$C33*'Total CH4 prod CO2 Inj'!C31+$D33*'Total CH4 prod CO2 Inj'!T31-'Inj sep cost'!C31-'Inj sep cost'!T31</f>
        <v>#NAME?</v>
      </c>
      <c r="F33" s="19" t="e">
        <f ca="1">$C33*'Total CH4 prod CO2 Inj'!D31+$D33*'Total CH4 prod CO2 Inj'!U31-'Inj sep cost'!D31-'Inj sep cost'!U31</f>
        <v>#NAME?</v>
      </c>
      <c r="G33" s="19" t="e">
        <f ca="1">$C33*'Total CH4 prod CO2 Inj'!E31+$D33*'Total CH4 prod CO2 Inj'!V31-'Inj sep cost'!E31-'Inj sep cost'!V31</f>
        <v>#NAME?</v>
      </c>
      <c r="H33" s="19" t="e">
        <f ca="1">$C33*'Total CH4 prod CO2 Inj'!F31+$D33*'Total CH4 prod CO2 Inj'!W31-'Inj sep cost'!F31-'Inj sep cost'!W31</f>
        <v>#NAME?</v>
      </c>
      <c r="I33" s="19" t="e">
        <f ca="1">$C33*'Total CH4 prod CO2 Inj'!G31+$D33*'Total CH4 prod CO2 Inj'!X31-'Inj sep cost'!G31-'Inj sep cost'!X31</f>
        <v>#NAME?</v>
      </c>
      <c r="J33" s="19" t="e">
        <f ca="1">$C33*'Total CH4 prod CO2 Inj'!H31+$D33*'Total CH4 prod CO2 Inj'!Y31-'Inj sep cost'!H31-'Inj sep cost'!Y31</f>
        <v>#NAME?</v>
      </c>
      <c r="K33" s="19" t="e">
        <f ca="1">$C33*'Total CH4 prod CO2 Inj'!I31+$D33*'Total CH4 prod CO2 Inj'!Z31-'Inj sep cost'!I31-'Inj sep cost'!Z31</f>
        <v>#NAME?</v>
      </c>
      <c r="L33" s="19" t="e">
        <f ca="1">$C33*'Total CH4 prod CO2 Inj'!J31+$D33*'Total CH4 prod CO2 Inj'!AA31-'Inj sep cost'!J31-'Inj sep cost'!AA31</f>
        <v>#NAME?</v>
      </c>
      <c r="M33" s="19" t="e">
        <f ca="1">$C33*'Total CH4 prod CO2 Inj'!K31+$D33*'Total CH4 prod CO2 Inj'!AB31-'Inj sep cost'!K31-'Inj sep cost'!AB31</f>
        <v>#NAME?</v>
      </c>
      <c r="N33" s="19" t="e">
        <f ca="1">$C33*'Total CH4 prod CO2 Inj'!L31+$D33*'Total CH4 prod CO2 Inj'!AC31-'Inj sep cost'!L31-'Inj sep cost'!AC31</f>
        <v>#NAME?</v>
      </c>
      <c r="O33" s="19" t="e">
        <f ca="1">$C33*'Total CH4 prod CO2 Inj'!M31+$D33*'Total CH4 prod CO2 Inj'!AD31-'Inj sep cost'!M31-'Inj sep cost'!AD31</f>
        <v>#NAME?</v>
      </c>
      <c r="P33" s="19" t="e">
        <f ca="1">$C33*'Total CH4 prod CO2 Inj'!N31+$D33*'Total CH4 prod CO2 Inj'!AE31-'Inj sep cost'!N31-'Inj sep cost'!AE31</f>
        <v>#NAME?</v>
      </c>
      <c r="Q33" s="19" t="e">
        <f ca="1">$C33*'Total CH4 prod CO2 Inj'!O31+$D33*'Total CH4 prod CO2 Inj'!AF31-'Inj sep cost'!O31-'Inj sep cost'!AF31</f>
        <v>#NAME?</v>
      </c>
      <c r="R33" s="19" t="e">
        <f ca="1">$C33*'Total CH4 prod CO2 Inj'!P31+$D33*'Total CH4 prod CO2 Inj'!AG31-'Inj sep cost'!P31-'Inj sep cost'!AG31</f>
        <v>#NAME?</v>
      </c>
      <c r="S33" s="19" t="e">
        <f ca="1">$C33*'Total CH4 prod CO2 Inj'!Q31+$D33*'Total CH4 prod CO2 Inj'!AH31-'Inj sep cost'!Q31-'Inj sep cost'!AH31</f>
        <v>#NAME?</v>
      </c>
    </row>
    <row r="34" spans="2:19" x14ac:dyDescent="0.45">
      <c r="B34">
        <v>28</v>
      </c>
      <c r="C34" s="17" t="e">
        <f ca="1">_xll.RiskTriang($D$2,$E$2,$F$2)</f>
        <v>#NAME?</v>
      </c>
      <c r="D34" s="17" t="e">
        <f t="shared" ca="1" si="0"/>
        <v>#NAME?</v>
      </c>
      <c r="E34" s="19" t="e">
        <f ca="1">$C34*'Total CH4 prod CO2 Inj'!C32+$D34*'Total CH4 prod CO2 Inj'!T32-'Inj sep cost'!C32-'Inj sep cost'!T32</f>
        <v>#NAME?</v>
      </c>
      <c r="F34" s="19" t="e">
        <f ca="1">$C34*'Total CH4 prod CO2 Inj'!D32+$D34*'Total CH4 prod CO2 Inj'!U32-'Inj sep cost'!D32-'Inj sep cost'!U32</f>
        <v>#NAME?</v>
      </c>
      <c r="G34" s="19" t="e">
        <f ca="1">$C34*'Total CH4 prod CO2 Inj'!E32+$D34*'Total CH4 prod CO2 Inj'!V32-'Inj sep cost'!E32-'Inj sep cost'!V32</f>
        <v>#NAME?</v>
      </c>
      <c r="H34" s="19" t="e">
        <f ca="1">$C34*'Total CH4 prod CO2 Inj'!F32+$D34*'Total CH4 prod CO2 Inj'!W32-'Inj sep cost'!F32-'Inj sep cost'!W32</f>
        <v>#NAME?</v>
      </c>
      <c r="I34" s="19" t="e">
        <f ca="1">$C34*'Total CH4 prod CO2 Inj'!G32+$D34*'Total CH4 prod CO2 Inj'!X32-'Inj sep cost'!G32-'Inj sep cost'!X32</f>
        <v>#NAME?</v>
      </c>
      <c r="J34" s="19" t="e">
        <f ca="1">$C34*'Total CH4 prod CO2 Inj'!H32+$D34*'Total CH4 prod CO2 Inj'!Y32-'Inj sep cost'!H32-'Inj sep cost'!Y32</f>
        <v>#NAME?</v>
      </c>
      <c r="K34" s="19" t="e">
        <f ca="1">$C34*'Total CH4 prod CO2 Inj'!I32+$D34*'Total CH4 prod CO2 Inj'!Z32-'Inj sep cost'!I32-'Inj sep cost'!Z32</f>
        <v>#NAME?</v>
      </c>
      <c r="L34" s="19" t="e">
        <f ca="1">$C34*'Total CH4 prod CO2 Inj'!J32+$D34*'Total CH4 prod CO2 Inj'!AA32-'Inj sep cost'!J32-'Inj sep cost'!AA32</f>
        <v>#NAME?</v>
      </c>
      <c r="M34" s="19" t="e">
        <f ca="1">$C34*'Total CH4 prod CO2 Inj'!K32+$D34*'Total CH4 prod CO2 Inj'!AB32-'Inj sep cost'!K32-'Inj sep cost'!AB32</f>
        <v>#NAME?</v>
      </c>
      <c r="N34" s="19" t="e">
        <f ca="1">$C34*'Total CH4 prod CO2 Inj'!L32+$D34*'Total CH4 prod CO2 Inj'!AC32-'Inj sep cost'!L32-'Inj sep cost'!AC32</f>
        <v>#NAME?</v>
      </c>
      <c r="O34" s="19" t="e">
        <f ca="1">$C34*'Total CH4 prod CO2 Inj'!M32+$D34*'Total CH4 prod CO2 Inj'!AD32-'Inj sep cost'!M32-'Inj sep cost'!AD32</f>
        <v>#NAME?</v>
      </c>
      <c r="P34" s="19" t="e">
        <f ca="1">$C34*'Total CH4 prod CO2 Inj'!N32+$D34*'Total CH4 prod CO2 Inj'!AE32-'Inj sep cost'!N32-'Inj sep cost'!AE32</f>
        <v>#NAME?</v>
      </c>
      <c r="Q34" s="19" t="e">
        <f ca="1">$C34*'Total CH4 prod CO2 Inj'!O32+$D34*'Total CH4 prod CO2 Inj'!AF32-'Inj sep cost'!O32-'Inj sep cost'!AF32</f>
        <v>#NAME?</v>
      </c>
      <c r="R34" s="19" t="e">
        <f ca="1">$C34*'Total CH4 prod CO2 Inj'!P32+$D34*'Total CH4 prod CO2 Inj'!AG32-'Inj sep cost'!P32-'Inj sep cost'!AG32</f>
        <v>#NAME?</v>
      </c>
      <c r="S34" s="19" t="e">
        <f ca="1">$C34*'Total CH4 prod CO2 Inj'!Q32+$D34*'Total CH4 prod CO2 Inj'!AH32-'Inj sep cost'!Q32-'Inj sep cost'!AH32</f>
        <v>#NAME?</v>
      </c>
    </row>
    <row r="35" spans="2:19" x14ac:dyDescent="0.45">
      <c r="B35">
        <v>29</v>
      </c>
      <c r="C35" s="17" t="e">
        <f ca="1">_xll.RiskTriang($D$2,$E$2,$F$2)</f>
        <v>#NAME?</v>
      </c>
      <c r="D35" s="17" t="e">
        <f t="shared" ca="1" si="0"/>
        <v>#NAME?</v>
      </c>
      <c r="E35" s="19" t="e">
        <f ca="1">$C35*'Total CH4 prod CO2 Inj'!C33+$D35*'Total CH4 prod CO2 Inj'!T33-'Inj sep cost'!C33-'Inj sep cost'!T33</f>
        <v>#NAME?</v>
      </c>
      <c r="F35" s="19" t="e">
        <f ca="1">$C35*'Total CH4 prod CO2 Inj'!D33+$D35*'Total CH4 prod CO2 Inj'!U33-'Inj sep cost'!D33-'Inj sep cost'!U33</f>
        <v>#NAME?</v>
      </c>
      <c r="G35" s="19" t="e">
        <f ca="1">$C35*'Total CH4 prod CO2 Inj'!E33+$D35*'Total CH4 prod CO2 Inj'!V33-'Inj sep cost'!E33-'Inj sep cost'!V33</f>
        <v>#NAME?</v>
      </c>
      <c r="H35" s="19" t="e">
        <f ca="1">$C35*'Total CH4 prod CO2 Inj'!F33+$D35*'Total CH4 prod CO2 Inj'!W33-'Inj sep cost'!F33-'Inj sep cost'!W33</f>
        <v>#NAME?</v>
      </c>
      <c r="I35" s="19" t="e">
        <f ca="1">$C35*'Total CH4 prod CO2 Inj'!G33+$D35*'Total CH4 prod CO2 Inj'!X33-'Inj sep cost'!G33-'Inj sep cost'!X33</f>
        <v>#NAME?</v>
      </c>
      <c r="J35" s="19" t="e">
        <f ca="1">$C35*'Total CH4 prod CO2 Inj'!H33+$D35*'Total CH4 prod CO2 Inj'!Y33-'Inj sep cost'!H33-'Inj sep cost'!Y33</f>
        <v>#NAME?</v>
      </c>
      <c r="K35" s="19" t="e">
        <f ca="1">$C35*'Total CH4 prod CO2 Inj'!I33+$D35*'Total CH4 prod CO2 Inj'!Z33-'Inj sep cost'!I33-'Inj sep cost'!Z33</f>
        <v>#NAME?</v>
      </c>
      <c r="L35" s="19" t="e">
        <f ca="1">$C35*'Total CH4 prod CO2 Inj'!J33+$D35*'Total CH4 prod CO2 Inj'!AA33-'Inj sep cost'!J33-'Inj sep cost'!AA33</f>
        <v>#NAME?</v>
      </c>
      <c r="M35" s="19" t="e">
        <f ca="1">$C35*'Total CH4 prod CO2 Inj'!K33+$D35*'Total CH4 prod CO2 Inj'!AB33-'Inj sep cost'!K33-'Inj sep cost'!AB33</f>
        <v>#NAME?</v>
      </c>
      <c r="N35" s="19" t="e">
        <f ca="1">$C35*'Total CH4 prod CO2 Inj'!L33+$D35*'Total CH4 prod CO2 Inj'!AC33-'Inj sep cost'!L33-'Inj sep cost'!AC33</f>
        <v>#NAME?</v>
      </c>
      <c r="O35" s="19" t="e">
        <f ca="1">$C35*'Total CH4 prod CO2 Inj'!M33+$D35*'Total CH4 prod CO2 Inj'!AD33-'Inj sep cost'!M33-'Inj sep cost'!AD33</f>
        <v>#NAME?</v>
      </c>
      <c r="P35" s="19" t="e">
        <f ca="1">$C35*'Total CH4 prod CO2 Inj'!N33+$D35*'Total CH4 prod CO2 Inj'!AE33-'Inj sep cost'!N33-'Inj sep cost'!AE33</f>
        <v>#NAME?</v>
      </c>
      <c r="Q35" s="19" t="e">
        <f ca="1">$C35*'Total CH4 prod CO2 Inj'!O33+$D35*'Total CH4 prod CO2 Inj'!AF33-'Inj sep cost'!O33-'Inj sep cost'!AF33</f>
        <v>#NAME?</v>
      </c>
      <c r="R35" s="19" t="e">
        <f ca="1">$C35*'Total CH4 prod CO2 Inj'!P33+$D35*'Total CH4 prod CO2 Inj'!AG33-'Inj sep cost'!P33-'Inj sep cost'!AG33</f>
        <v>#NAME?</v>
      </c>
      <c r="S35" s="19" t="e">
        <f ca="1">$C35*'Total CH4 prod CO2 Inj'!Q33+$D35*'Total CH4 prod CO2 Inj'!AH33-'Inj sep cost'!Q33-'Inj sep cost'!AH33</f>
        <v>#NAME?</v>
      </c>
    </row>
    <row r="36" spans="2:19" x14ac:dyDescent="0.45">
      <c r="B36">
        <v>30</v>
      </c>
      <c r="C36" s="17" t="e">
        <f ca="1">_xll.RiskTriang($D$2,$E$2,$F$2)</f>
        <v>#NAME?</v>
      </c>
      <c r="D36" s="17" t="e">
        <f t="shared" ca="1" si="0"/>
        <v>#NAME?</v>
      </c>
      <c r="E36" s="19" t="e">
        <f ca="1">$C36*'Total CH4 prod CO2 Inj'!C34+$D36*'Total CH4 prod CO2 Inj'!T34-'Inj sep cost'!C34-'Inj sep cost'!T34</f>
        <v>#NAME?</v>
      </c>
      <c r="F36" s="19" t="e">
        <f ca="1">$C36*'Total CH4 prod CO2 Inj'!D34+$D36*'Total CH4 prod CO2 Inj'!U34-'Inj sep cost'!D34-'Inj sep cost'!U34</f>
        <v>#NAME?</v>
      </c>
      <c r="G36" s="19" t="e">
        <f ca="1">$C36*'Total CH4 prod CO2 Inj'!E34+$D36*'Total CH4 prod CO2 Inj'!V34-'Inj sep cost'!E34-'Inj sep cost'!V34</f>
        <v>#NAME?</v>
      </c>
      <c r="H36" s="19" t="e">
        <f ca="1">$C36*'Total CH4 prod CO2 Inj'!F34+$D36*'Total CH4 prod CO2 Inj'!W34-'Inj sep cost'!F34-'Inj sep cost'!W34</f>
        <v>#NAME?</v>
      </c>
      <c r="I36" s="19" t="e">
        <f ca="1">$C36*'Total CH4 prod CO2 Inj'!G34+$D36*'Total CH4 prod CO2 Inj'!X34-'Inj sep cost'!G34-'Inj sep cost'!X34</f>
        <v>#NAME?</v>
      </c>
      <c r="J36" s="19" t="e">
        <f ca="1">$C36*'Total CH4 prod CO2 Inj'!H34+$D36*'Total CH4 prod CO2 Inj'!Y34-'Inj sep cost'!H34-'Inj sep cost'!Y34</f>
        <v>#NAME?</v>
      </c>
      <c r="K36" s="19" t="e">
        <f ca="1">$C36*'Total CH4 prod CO2 Inj'!I34+$D36*'Total CH4 prod CO2 Inj'!Z34-'Inj sep cost'!I34-'Inj sep cost'!Z34</f>
        <v>#NAME?</v>
      </c>
      <c r="L36" s="19" t="e">
        <f ca="1">$C36*'Total CH4 prod CO2 Inj'!J34+$D36*'Total CH4 prod CO2 Inj'!AA34-'Inj sep cost'!J34-'Inj sep cost'!AA34</f>
        <v>#NAME?</v>
      </c>
      <c r="M36" s="19" t="e">
        <f ca="1">$C36*'Total CH4 prod CO2 Inj'!K34+$D36*'Total CH4 prod CO2 Inj'!AB34-'Inj sep cost'!K34-'Inj sep cost'!AB34</f>
        <v>#NAME?</v>
      </c>
      <c r="N36" s="19" t="e">
        <f ca="1">$C36*'Total CH4 prod CO2 Inj'!L34+$D36*'Total CH4 prod CO2 Inj'!AC34-'Inj sep cost'!L34-'Inj sep cost'!AC34</f>
        <v>#NAME?</v>
      </c>
      <c r="O36" s="19" t="e">
        <f ca="1">$C36*'Total CH4 prod CO2 Inj'!M34+$D36*'Total CH4 prod CO2 Inj'!AD34-'Inj sep cost'!M34-'Inj sep cost'!AD34</f>
        <v>#NAME?</v>
      </c>
      <c r="P36" s="19" t="e">
        <f ca="1">$C36*'Total CH4 prod CO2 Inj'!N34+$D36*'Total CH4 prod CO2 Inj'!AE34-'Inj sep cost'!N34-'Inj sep cost'!AE34</f>
        <v>#NAME?</v>
      </c>
      <c r="Q36" s="19" t="e">
        <f ca="1">$C36*'Total CH4 prod CO2 Inj'!O34+$D36*'Total CH4 prod CO2 Inj'!AF34-'Inj sep cost'!O34-'Inj sep cost'!AF34</f>
        <v>#NAME?</v>
      </c>
      <c r="R36" s="19" t="e">
        <f ca="1">$C36*'Total CH4 prod CO2 Inj'!P34+$D36*'Total CH4 prod CO2 Inj'!AG34-'Inj sep cost'!P34-'Inj sep cost'!AG34</f>
        <v>#NAME?</v>
      </c>
      <c r="S36" s="19" t="e">
        <f ca="1">$C36*'Total CH4 prod CO2 Inj'!Q34+$D36*'Total CH4 prod CO2 Inj'!AH34-'Inj sep cost'!Q34-'Inj sep cost'!AH34</f>
        <v>#NAME?</v>
      </c>
    </row>
    <row r="37" spans="2:19" x14ac:dyDescent="0.45">
      <c r="B37">
        <v>31</v>
      </c>
      <c r="C37" s="17" t="e">
        <f ca="1">_xll.RiskTriang($D$2,$E$2,$F$2)</f>
        <v>#NAME?</v>
      </c>
      <c r="D37" s="17" t="e">
        <f t="shared" ca="1" si="0"/>
        <v>#NAME?</v>
      </c>
      <c r="E37" s="19" t="e">
        <f ca="1">$C37*'Total CH4 prod CO2 Inj'!C35+$D37*'Total CH4 prod CO2 Inj'!T35-'Inj sep cost'!C35-'Inj sep cost'!T35</f>
        <v>#NAME?</v>
      </c>
      <c r="F37" s="19" t="e">
        <f ca="1">$C37*'Total CH4 prod CO2 Inj'!D35+$D37*'Total CH4 prod CO2 Inj'!U35-'Inj sep cost'!D35-'Inj sep cost'!U35</f>
        <v>#NAME?</v>
      </c>
      <c r="G37" s="19" t="e">
        <f ca="1">$C37*'Total CH4 prod CO2 Inj'!E35+$D37*'Total CH4 prod CO2 Inj'!V35-'Inj sep cost'!E35-'Inj sep cost'!V35</f>
        <v>#NAME?</v>
      </c>
      <c r="H37" s="19" t="e">
        <f ca="1">$C37*'Total CH4 prod CO2 Inj'!F35+$D37*'Total CH4 prod CO2 Inj'!W35-'Inj sep cost'!F35-'Inj sep cost'!W35</f>
        <v>#NAME?</v>
      </c>
      <c r="I37" s="19" t="e">
        <f ca="1">$C37*'Total CH4 prod CO2 Inj'!G35+$D37*'Total CH4 prod CO2 Inj'!X35-'Inj sep cost'!G35-'Inj sep cost'!X35</f>
        <v>#NAME?</v>
      </c>
      <c r="J37" s="19" t="e">
        <f ca="1">$C37*'Total CH4 prod CO2 Inj'!H35+$D37*'Total CH4 prod CO2 Inj'!Y35-'Inj sep cost'!H35-'Inj sep cost'!Y35</f>
        <v>#NAME?</v>
      </c>
      <c r="K37" s="19" t="e">
        <f ca="1">$C37*'Total CH4 prod CO2 Inj'!I35+$D37*'Total CH4 prod CO2 Inj'!Z35-'Inj sep cost'!I35-'Inj sep cost'!Z35</f>
        <v>#NAME?</v>
      </c>
      <c r="L37" s="19" t="e">
        <f ca="1">$C37*'Total CH4 prod CO2 Inj'!J35+$D37*'Total CH4 prod CO2 Inj'!AA35-'Inj sep cost'!J35-'Inj sep cost'!AA35</f>
        <v>#NAME?</v>
      </c>
      <c r="M37" s="19" t="e">
        <f ca="1">$C37*'Total CH4 prod CO2 Inj'!K35+$D37*'Total CH4 prod CO2 Inj'!AB35-'Inj sep cost'!K35-'Inj sep cost'!AB35</f>
        <v>#NAME?</v>
      </c>
      <c r="N37" s="19" t="e">
        <f ca="1">$C37*'Total CH4 prod CO2 Inj'!L35+$D37*'Total CH4 prod CO2 Inj'!AC35-'Inj sep cost'!L35-'Inj sep cost'!AC35</f>
        <v>#NAME?</v>
      </c>
      <c r="O37" s="19" t="e">
        <f ca="1">$C37*'Total CH4 prod CO2 Inj'!M35+$D37*'Total CH4 prod CO2 Inj'!AD35-'Inj sep cost'!M35-'Inj sep cost'!AD35</f>
        <v>#NAME?</v>
      </c>
      <c r="P37" s="19" t="e">
        <f ca="1">$C37*'Total CH4 prod CO2 Inj'!N35+$D37*'Total CH4 prod CO2 Inj'!AE35-'Inj sep cost'!N35-'Inj sep cost'!AE35</f>
        <v>#NAME?</v>
      </c>
      <c r="Q37" s="19" t="e">
        <f ca="1">$C37*'Total CH4 prod CO2 Inj'!O35+$D37*'Total CH4 prod CO2 Inj'!AF35-'Inj sep cost'!O35-'Inj sep cost'!AF35</f>
        <v>#NAME?</v>
      </c>
      <c r="R37" s="19" t="e">
        <f ca="1">$C37*'Total CH4 prod CO2 Inj'!P35+$D37*'Total CH4 prod CO2 Inj'!AG35-'Inj sep cost'!P35-'Inj sep cost'!AG35</f>
        <v>#NAME?</v>
      </c>
      <c r="S37" s="19" t="e">
        <f ca="1">$C37*'Total CH4 prod CO2 Inj'!Q35+$D37*'Total CH4 prod CO2 Inj'!AH35-'Inj sep cost'!Q35-'Inj sep cost'!AH35</f>
        <v>#NAME?</v>
      </c>
    </row>
    <row r="38" spans="2:19" x14ac:dyDescent="0.45">
      <c r="B38">
        <v>32</v>
      </c>
      <c r="C38" s="17" t="e">
        <f ca="1">_xll.RiskTriang($D$2,$E$2,$F$2)</f>
        <v>#NAME?</v>
      </c>
      <c r="D38" s="17" t="e">
        <f t="shared" ca="1" si="0"/>
        <v>#NAME?</v>
      </c>
      <c r="E38" s="19" t="e">
        <f ca="1">$C38*'Total CH4 prod CO2 Inj'!C36+$D38*'Total CH4 prod CO2 Inj'!T36-'Inj sep cost'!C36-'Inj sep cost'!T36</f>
        <v>#NAME?</v>
      </c>
      <c r="F38" s="19" t="e">
        <f ca="1">$C38*'Total CH4 prod CO2 Inj'!D36+$D38*'Total CH4 prod CO2 Inj'!U36-'Inj sep cost'!D36-'Inj sep cost'!U36</f>
        <v>#NAME?</v>
      </c>
      <c r="G38" s="19" t="e">
        <f ca="1">$C38*'Total CH4 prod CO2 Inj'!E36+$D38*'Total CH4 prod CO2 Inj'!V36-'Inj sep cost'!E36-'Inj sep cost'!V36</f>
        <v>#NAME?</v>
      </c>
      <c r="H38" s="19" t="e">
        <f ca="1">$C38*'Total CH4 prod CO2 Inj'!F36+$D38*'Total CH4 prod CO2 Inj'!W36-'Inj sep cost'!F36-'Inj sep cost'!W36</f>
        <v>#NAME?</v>
      </c>
      <c r="I38" s="19" t="e">
        <f ca="1">$C38*'Total CH4 prod CO2 Inj'!G36+$D38*'Total CH4 prod CO2 Inj'!X36-'Inj sep cost'!G36-'Inj sep cost'!X36</f>
        <v>#NAME?</v>
      </c>
      <c r="J38" s="19" t="e">
        <f ca="1">$C38*'Total CH4 prod CO2 Inj'!H36+$D38*'Total CH4 prod CO2 Inj'!Y36-'Inj sep cost'!H36-'Inj sep cost'!Y36</f>
        <v>#NAME?</v>
      </c>
      <c r="K38" s="19" t="e">
        <f ca="1">$C38*'Total CH4 prod CO2 Inj'!I36+$D38*'Total CH4 prod CO2 Inj'!Z36-'Inj sep cost'!I36-'Inj sep cost'!Z36</f>
        <v>#NAME?</v>
      </c>
      <c r="L38" s="19" t="e">
        <f ca="1">$C38*'Total CH4 prod CO2 Inj'!J36+$D38*'Total CH4 prod CO2 Inj'!AA36-'Inj sep cost'!J36-'Inj sep cost'!AA36</f>
        <v>#NAME?</v>
      </c>
      <c r="M38" s="19" t="e">
        <f ca="1">$C38*'Total CH4 prod CO2 Inj'!K36+$D38*'Total CH4 prod CO2 Inj'!AB36-'Inj sep cost'!K36-'Inj sep cost'!AB36</f>
        <v>#NAME?</v>
      </c>
      <c r="N38" s="19" t="e">
        <f ca="1">$C38*'Total CH4 prod CO2 Inj'!L36+$D38*'Total CH4 prod CO2 Inj'!AC36-'Inj sep cost'!L36-'Inj sep cost'!AC36</f>
        <v>#NAME?</v>
      </c>
      <c r="O38" s="19" t="e">
        <f ca="1">$C38*'Total CH4 prod CO2 Inj'!M36+$D38*'Total CH4 prod CO2 Inj'!AD36-'Inj sep cost'!M36-'Inj sep cost'!AD36</f>
        <v>#NAME?</v>
      </c>
      <c r="P38" s="19" t="e">
        <f ca="1">$C38*'Total CH4 prod CO2 Inj'!N36+$D38*'Total CH4 prod CO2 Inj'!AE36-'Inj sep cost'!N36-'Inj sep cost'!AE36</f>
        <v>#NAME?</v>
      </c>
      <c r="Q38" s="19" t="e">
        <f ca="1">$C38*'Total CH4 prod CO2 Inj'!O36+$D38*'Total CH4 prod CO2 Inj'!AF36-'Inj sep cost'!O36-'Inj sep cost'!AF36</f>
        <v>#NAME?</v>
      </c>
      <c r="R38" s="19" t="e">
        <f ca="1">$C38*'Total CH4 prod CO2 Inj'!P36+$D38*'Total CH4 prod CO2 Inj'!AG36-'Inj sep cost'!P36-'Inj sep cost'!AG36</f>
        <v>#NAME?</v>
      </c>
      <c r="S38" s="19" t="e">
        <f ca="1">$C38*'Total CH4 prod CO2 Inj'!Q36+$D38*'Total CH4 prod CO2 Inj'!AH36-'Inj sep cost'!Q36-'Inj sep cost'!AH36</f>
        <v>#NAME?</v>
      </c>
    </row>
    <row r="39" spans="2:19" x14ac:dyDescent="0.45">
      <c r="B39">
        <v>33</v>
      </c>
      <c r="C39" s="17" t="e">
        <f ca="1">_xll.RiskTriang($D$2,$E$2,$F$2)</f>
        <v>#NAME?</v>
      </c>
      <c r="D39" s="17" t="e">
        <f t="shared" ca="1" si="0"/>
        <v>#NAME?</v>
      </c>
      <c r="E39" s="19" t="e">
        <f ca="1">$C39*'Total CH4 prod CO2 Inj'!C37+$D39*'Total CH4 prod CO2 Inj'!T37-'Inj sep cost'!C37-'Inj sep cost'!T37</f>
        <v>#NAME?</v>
      </c>
      <c r="F39" s="19" t="e">
        <f ca="1">$C39*'Total CH4 prod CO2 Inj'!D37+$D39*'Total CH4 prod CO2 Inj'!U37-'Inj sep cost'!D37-'Inj sep cost'!U37</f>
        <v>#NAME?</v>
      </c>
      <c r="G39" s="19" t="e">
        <f ca="1">$C39*'Total CH4 prod CO2 Inj'!E37+$D39*'Total CH4 prod CO2 Inj'!V37-'Inj sep cost'!E37-'Inj sep cost'!V37</f>
        <v>#NAME?</v>
      </c>
      <c r="H39" s="19" t="e">
        <f ca="1">$C39*'Total CH4 prod CO2 Inj'!F37+$D39*'Total CH4 prod CO2 Inj'!W37-'Inj sep cost'!F37-'Inj sep cost'!W37</f>
        <v>#NAME?</v>
      </c>
      <c r="I39" s="19" t="e">
        <f ca="1">$C39*'Total CH4 prod CO2 Inj'!G37+$D39*'Total CH4 prod CO2 Inj'!X37-'Inj sep cost'!G37-'Inj sep cost'!X37</f>
        <v>#NAME?</v>
      </c>
      <c r="J39" s="19" t="e">
        <f ca="1">$C39*'Total CH4 prod CO2 Inj'!H37+$D39*'Total CH4 prod CO2 Inj'!Y37-'Inj sep cost'!H37-'Inj sep cost'!Y37</f>
        <v>#NAME?</v>
      </c>
      <c r="K39" s="19" t="e">
        <f ca="1">$C39*'Total CH4 prod CO2 Inj'!I37+$D39*'Total CH4 prod CO2 Inj'!Z37-'Inj sep cost'!I37-'Inj sep cost'!Z37</f>
        <v>#NAME?</v>
      </c>
      <c r="L39" s="19" t="e">
        <f ca="1">$C39*'Total CH4 prod CO2 Inj'!J37+$D39*'Total CH4 prod CO2 Inj'!AA37-'Inj sep cost'!J37-'Inj sep cost'!AA37</f>
        <v>#NAME?</v>
      </c>
      <c r="M39" s="19" t="e">
        <f ca="1">$C39*'Total CH4 prod CO2 Inj'!K37+$D39*'Total CH4 prod CO2 Inj'!AB37-'Inj sep cost'!K37-'Inj sep cost'!AB37</f>
        <v>#NAME?</v>
      </c>
      <c r="N39" s="19" t="e">
        <f ca="1">$C39*'Total CH4 prod CO2 Inj'!L37+$D39*'Total CH4 prod CO2 Inj'!AC37-'Inj sep cost'!L37-'Inj sep cost'!AC37</f>
        <v>#NAME?</v>
      </c>
      <c r="O39" s="19" t="e">
        <f ca="1">$C39*'Total CH4 prod CO2 Inj'!M37+$D39*'Total CH4 prod CO2 Inj'!AD37-'Inj sep cost'!M37-'Inj sep cost'!AD37</f>
        <v>#NAME?</v>
      </c>
      <c r="P39" s="19" t="e">
        <f ca="1">$C39*'Total CH4 prod CO2 Inj'!N37+$D39*'Total CH4 prod CO2 Inj'!AE37-'Inj sep cost'!N37-'Inj sep cost'!AE37</f>
        <v>#NAME?</v>
      </c>
      <c r="Q39" s="19" t="e">
        <f ca="1">$C39*'Total CH4 prod CO2 Inj'!O37+$D39*'Total CH4 prod CO2 Inj'!AF37-'Inj sep cost'!O37-'Inj sep cost'!AF37</f>
        <v>#NAME?</v>
      </c>
      <c r="R39" s="19" t="e">
        <f ca="1">$C39*'Total CH4 prod CO2 Inj'!P37+$D39*'Total CH4 prod CO2 Inj'!AG37-'Inj sep cost'!P37-'Inj sep cost'!AG37</f>
        <v>#NAME?</v>
      </c>
      <c r="S39" s="19" t="e">
        <f ca="1">$C39*'Total CH4 prod CO2 Inj'!Q37+$D39*'Total CH4 prod CO2 Inj'!AH37-'Inj sep cost'!Q37-'Inj sep cost'!AH37</f>
        <v>#NAME?</v>
      </c>
    </row>
    <row r="40" spans="2:19" x14ac:dyDescent="0.45">
      <c r="B40">
        <v>34</v>
      </c>
      <c r="C40" s="17" t="e">
        <f ca="1">_xll.RiskTriang($D$2,$E$2,$F$2)</f>
        <v>#NAME?</v>
      </c>
      <c r="D40" s="17" t="e">
        <f t="shared" ca="1" si="0"/>
        <v>#NAME?</v>
      </c>
      <c r="E40" s="19" t="e">
        <f ca="1">$C40*'Total CH4 prod CO2 Inj'!C38+$D40*'Total CH4 prod CO2 Inj'!T38-'Inj sep cost'!C38-'Inj sep cost'!T38</f>
        <v>#NAME?</v>
      </c>
      <c r="F40" s="19" t="e">
        <f ca="1">$C40*'Total CH4 prod CO2 Inj'!D38+$D40*'Total CH4 prod CO2 Inj'!U38-'Inj sep cost'!D38-'Inj sep cost'!U38</f>
        <v>#NAME?</v>
      </c>
      <c r="G40" s="19" t="e">
        <f ca="1">$C40*'Total CH4 prod CO2 Inj'!E38+$D40*'Total CH4 prod CO2 Inj'!V38-'Inj sep cost'!E38-'Inj sep cost'!V38</f>
        <v>#NAME?</v>
      </c>
      <c r="H40" s="19" t="e">
        <f ca="1">$C40*'Total CH4 prod CO2 Inj'!F38+$D40*'Total CH4 prod CO2 Inj'!W38-'Inj sep cost'!F38-'Inj sep cost'!W38</f>
        <v>#NAME?</v>
      </c>
      <c r="I40" s="19" t="e">
        <f ca="1">$C40*'Total CH4 prod CO2 Inj'!G38+$D40*'Total CH4 prod CO2 Inj'!X38-'Inj sep cost'!G38-'Inj sep cost'!X38</f>
        <v>#NAME?</v>
      </c>
      <c r="J40" s="19" t="e">
        <f ca="1">$C40*'Total CH4 prod CO2 Inj'!H38+$D40*'Total CH4 prod CO2 Inj'!Y38-'Inj sep cost'!H38-'Inj sep cost'!Y38</f>
        <v>#NAME?</v>
      </c>
      <c r="K40" s="19" t="e">
        <f ca="1">$C40*'Total CH4 prod CO2 Inj'!I38+$D40*'Total CH4 prod CO2 Inj'!Z38-'Inj sep cost'!I38-'Inj sep cost'!Z38</f>
        <v>#NAME?</v>
      </c>
      <c r="L40" s="19" t="e">
        <f ca="1">$C40*'Total CH4 prod CO2 Inj'!J38+$D40*'Total CH4 prod CO2 Inj'!AA38-'Inj sep cost'!J38-'Inj sep cost'!AA38</f>
        <v>#NAME?</v>
      </c>
      <c r="M40" s="19" t="e">
        <f ca="1">$C40*'Total CH4 prod CO2 Inj'!K38+$D40*'Total CH4 prod CO2 Inj'!AB38-'Inj sep cost'!K38-'Inj sep cost'!AB38</f>
        <v>#NAME?</v>
      </c>
      <c r="N40" s="19" t="e">
        <f ca="1">$C40*'Total CH4 prod CO2 Inj'!L38+$D40*'Total CH4 prod CO2 Inj'!AC38-'Inj sep cost'!L38-'Inj sep cost'!AC38</f>
        <v>#NAME?</v>
      </c>
      <c r="O40" s="19" t="e">
        <f ca="1">$C40*'Total CH4 prod CO2 Inj'!M38+$D40*'Total CH4 prod CO2 Inj'!AD38-'Inj sep cost'!M38-'Inj sep cost'!AD38</f>
        <v>#NAME?</v>
      </c>
      <c r="P40" s="19" t="e">
        <f ca="1">$C40*'Total CH4 prod CO2 Inj'!N38+$D40*'Total CH4 prod CO2 Inj'!AE38-'Inj sep cost'!N38-'Inj sep cost'!AE38</f>
        <v>#NAME?</v>
      </c>
      <c r="Q40" s="19" t="e">
        <f ca="1">$C40*'Total CH4 prod CO2 Inj'!O38+$D40*'Total CH4 prod CO2 Inj'!AF38-'Inj sep cost'!O38-'Inj sep cost'!AF38</f>
        <v>#NAME?</v>
      </c>
      <c r="R40" s="19" t="e">
        <f ca="1">$C40*'Total CH4 prod CO2 Inj'!P38+$D40*'Total CH4 prod CO2 Inj'!AG38-'Inj sep cost'!P38-'Inj sep cost'!AG38</f>
        <v>#NAME?</v>
      </c>
      <c r="S40" s="19" t="e">
        <f ca="1">$C40*'Total CH4 prod CO2 Inj'!Q38+$D40*'Total CH4 prod CO2 Inj'!AH38-'Inj sep cost'!Q38-'Inj sep cost'!AH38</f>
        <v>#NAME?</v>
      </c>
    </row>
    <row r="41" spans="2:19" x14ac:dyDescent="0.45">
      <c r="B41">
        <v>35</v>
      </c>
      <c r="C41" s="17" t="e">
        <f ca="1">_xll.RiskTriang($D$2,$E$2,$F$2)</f>
        <v>#NAME?</v>
      </c>
      <c r="D41" s="17" t="e">
        <f t="shared" ca="1" si="0"/>
        <v>#NAME?</v>
      </c>
      <c r="E41" s="19" t="e">
        <f ca="1">$C41*'Total CH4 prod CO2 Inj'!C39+$D41*'Total CH4 prod CO2 Inj'!T39-'Inj sep cost'!C39-'Inj sep cost'!T39</f>
        <v>#NAME?</v>
      </c>
      <c r="F41" s="19" t="e">
        <f ca="1">$C41*'Total CH4 prod CO2 Inj'!D39+$D41*'Total CH4 prod CO2 Inj'!U39-'Inj sep cost'!D39-'Inj sep cost'!U39</f>
        <v>#NAME?</v>
      </c>
      <c r="G41" s="19" t="e">
        <f ca="1">$C41*'Total CH4 prod CO2 Inj'!E39+$D41*'Total CH4 prod CO2 Inj'!V39-'Inj sep cost'!E39-'Inj sep cost'!V39</f>
        <v>#NAME?</v>
      </c>
      <c r="H41" s="19" t="e">
        <f ca="1">$C41*'Total CH4 prod CO2 Inj'!F39+$D41*'Total CH4 prod CO2 Inj'!W39-'Inj sep cost'!F39-'Inj sep cost'!W39</f>
        <v>#NAME?</v>
      </c>
      <c r="I41" s="19" t="e">
        <f ca="1">$C41*'Total CH4 prod CO2 Inj'!G39+$D41*'Total CH4 prod CO2 Inj'!X39-'Inj sep cost'!G39-'Inj sep cost'!X39</f>
        <v>#NAME?</v>
      </c>
      <c r="J41" s="19" t="e">
        <f ca="1">$C41*'Total CH4 prod CO2 Inj'!H39+$D41*'Total CH4 prod CO2 Inj'!Y39-'Inj sep cost'!H39-'Inj sep cost'!Y39</f>
        <v>#NAME?</v>
      </c>
      <c r="K41" s="19" t="e">
        <f ca="1">$C41*'Total CH4 prod CO2 Inj'!I39+$D41*'Total CH4 prod CO2 Inj'!Z39-'Inj sep cost'!I39-'Inj sep cost'!Z39</f>
        <v>#NAME?</v>
      </c>
      <c r="L41" s="19" t="e">
        <f ca="1">$C41*'Total CH4 prod CO2 Inj'!J39+$D41*'Total CH4 prod CO2 Inj'!AA39-'Inj sep cost'!J39-'Inj sep cost'!AA39</f>
        <v>#NAME?</v>
      </c>
      <c r="M41" s="19" t="e">
        <f ca="1">$C41*'Total CH4 prod CO2 Inj'!K39+$D41*'Total CH4 prod CO2 Inj'!AB39-'Inj sep cost'!K39-'Inj sep cost'!AB39</f>
        <v>#NAME?</v>
      </c>
      <c r="N41" s="19" t="e">
        <f ca="1">$C41*'Total CH4 prod CO2 Inj'!L39+$D41*'Total CH4 prod CO2 Inj'!AC39-'Inj sep cost'!L39-'Inj sep cost'!AC39</f>
        <v>#NAME?</v>
      </c>
      <c r="O41" s="19" t="e">
        <f ca="1">$C41*'Total CH4 prod CO2 Inj'!M39+$D41*'Total CH4 prod CO2 Inj'!AD39-'Inj sep cost'!M39-'Inj sep cost'!AD39</f>
        <v>#NAME?</v>
      </c>
      <c r="P41" s="19" t="e">
        <f ca="1">$C41*'Total CH4 prod CO2 Inj'!N39+$D41*'Total CH4 prod CO2 Inj'!AE39-'Inj sep cost'!N39-'Inj sep cost'!AE39</f>
        <v>#NAME?</v>
      </c>
      <c r="Q41" s="19" t="e">
        <f ca="1">$C41*'Total CH4 prod CO2 Inj'!O39+$D41*'Total CH4 prod CO2 Inj'!AF39-'Inj sep cost'!O39-'Inj sep cost'!AF39</f>
        <v>#NAME?</v>
      </c>
      <c r="R41" s="19" t="e">
        <f ca="1">$C41*'Total CH4 prod CO2 Inj'!P39+$D41*'Total CH4 prod CO2 Inj'!AG39-'Inj sep cost'!P39-'Inj sep cost'!AG39</f>
        <v>#NAME?</v>
      </c>
      <c r="S41" s="19" t="e">
        <f ca="1">$C41*'Total CH4 prod CO2 Inj'!Q39+$D41*'Total CH4 prod CO2 Inj'!AH39-'Inj sep cost'!Q39-'Inj sep cost'!AH39</f>
        <v>#NAME?</v>
      </c>
    </row>
    <row r="42" spans="2:19" x14ac:dyDescent="0.45">
      <c r="B42">
        <v>36</v>
      </c>
      <c r="C42" s="17" t="e">
        <f ca="1">_xll.RiskTriang($D$2,$E$2,$F$2)</f>
        <v>#NAME?</v>
      </c>
      <c r="D42" s="17" t="e">
        <f t="shared" ca="1" si="0"/>
        <v>#NAME?</v>
      </c>
      <c r="E42" s="19" t="e">
        <f ca="1">$C42*'Total CH4 prod CO2 Inj'!C40+$D42*'Total CH4 prod CO2 Inj'!T40-'Inj sep cost'!C40-'Inj sep cost'!T40</f>
        <v>#NAME?</v>
      </c>
      <c r="F42" s="19" t="e">
        <f ca="1">$C42*'Total CH4 prod CO2 Inj'!D40+$D42*'Total CH4 prod CO2 Inj'!U40-'Inj sep cost'!D40-'Inj sep cost'!U40</f>
        <v>#NAME?</v>
      </c>
      <c r="G42" s="19" t="e">
        <f ca="1">$C42*'Total CH4 prod CO2 Inj'!E40+$D42*'Total CH4 prod CO2 Inj'!V40-'Inj sep cost'!E40-'Inj sep cost'!V40</f>
        <v>#NAME?</v>
      </c>
      <c r="H42" s="19" t="e">
        <f ca="1">$C42*'Total CH4 prod CO2 Inj'!F40+$D42*'Total CH4 prod CO2 Inj'!W40-'Inj sep cost'!F40-'Inj sep cost'!W40</f>
        <v>#NAME?</v>
      </c>
      <c r="I42" s="19" t="e">
        <f ca="1">$C42*'Total CH4 prod CO2 Inj'!G40+$D42*'Total CH4 prod CO2 Inj'!X40-'Inj sep cost'!G40-'Inj sep cost'!X40</f>
        <v>#NAME?</v>
      </c>
      <c r="J42" s="19" t="e">
        <f ca="1">$C42*'Total CH4 prod CO2 Inj'!H40+$D42*'Total CH4 prod CO2 Inj'!Y40-'Inj sep cost'!H40-'Inj sep cost'!Y40</f>
        <v>#NAME?</v>
      </c>
      <c r="K42" s="19" t="e">
        <f ca="1">$C42*'Total CH4 prod CO2 Inj'!I40+$D42*'Total CH4 prod CO2 Inj'!Z40-'Inj sep cost'!I40-'Inj sep cost'!Z40</f>
        <v>#NAME?</v>
      </c>
      <c r="L42" s="19" t="e">
        <f ca="1">$C42*'Total CH4 prod CO2 Inj'!J40+$D42*'Total CH4 prod CO2 Inj'!AA40-'Inj sep cost'!J40-'Inj sep cost'!AA40</f>
        <v>#NAME?</v>
      </c>
      <c r="M42" s="19" t="e">
        <f ca="1">$C42*'Total CH4 prod CO2 Inj'!K40+$D42*'Total CH4 prod CO2 Inj'!AB40-'Inj sep cost'!K40-'Inj sep cost'!AB40</f>
        <v>#NAME?</v>
      </c>
      <c r="N42" s="19" t="e">
        <f ca="1">$C42*'Total CH4 prod CO2 Inj'!L40+$D42*'Total CH4 prod CO2 Inj'!AC40-'Inj sep cost'!L40-'Inj sep cost'!AC40</f>
        <v>#NAME?</v>
      </c>
      <c r="O42" s="19" t="e">
        <f ca="1">$C42*'Total CH4 prod CO2 Inj'!M40+$D42*'Total CH4 prod CO2 Inj'!AD40-'Inj sep cost'!M40-'Inj sep cost'!AD40</f>
        <v>#NAME?</v>
      </c>
      <c r="P42" s="19" t="e">
        <f ca="1">$C42*'Total CH4 prod CO2 Inj'!N40+$D42*'Total CH4 prod CO2 Inj'!AE40-'Inj sep cost'!N40-'Inj sep cost'!AE40</f>
        <v>#NAME?</v>
      </c>
      <c r="Q42" s="19" t="e">
        <f ca="1">$C42*'Total CH4 prod CO2 Inj'!O40+$D42*'Total CH4 prod CO2 Inj'!AF40-'Inj sep cost'!O40-'Inj sep cost'!AF40</f>
        <v>#NAME?</v>
      </c>
      <c r="R42" s="19" t="e">
        <f ca="1">$C42*'Total CH4 prod CO2 Inj'!P40+$D42*'Total CH4 prod CO2 Inj'!AG40-'Inj sep cost'!P40-'Inj sep cost'!AG40</f>
        <v>#NAME?</v>
      </c>
      <c r="S42" s="19" t="e">
        <f ca="1">$C42*'Total CH4 prod CO2 Inj'!Q40+$D42*'Total CH4 prod CO2 Inj'!AH40-'Inj sep cost'!Q40-'Inj sep cost'!AH40</f>
        <v>#NAME?</v>
      </c>
    </row>
    <row r="43" spans="2:19" x14ac:dyDescent="0.45">
      <c r="B43">
        <v>37</v>
      </c>
      <c r="C43" s="17" t="e">
        <f ca="1">_xll.RiskTriang($D$2,$E$2,$F$2)</f>
        <v>#NAME?</v>
      </c>
      <c r="D43" s="17" t="e">
        <f t="shared" ca="1" si="0"/>
        <v>#NAME?</v>
      </c>
      <c r="E43" s="19" t="e">
        <f ca="1">$C43*'Total CH4 prod CO2 Inj'!C41+$D43*'Total CH4 prod CO2 Inj'!T41-'Inj sep cost'!C41-'Inj sep cost'!T41</f>
        <v>#NAME?</v>
      </c>
      <c r="F43" s="19" t="e">
        <f ca="1">$C43*'Total CH4 prod CO2 Inj'!D41+$D43*'Total CH4 prod CO2 Inj'!U41-'Inj sep cost'!D41-'Inj sep cost'!U41</f>
        <v>#NAME?</v>
      </c>
      <c r="G43" s="19" t="e">
        <f ca="1">$C43*'Total CH4 prod CO2 Inj'!E41+$D43*'Total CH4 prod CO2 Inj'!V41-'Inj sep cost'!E41-'Inj sep cost'!V41</f>
        <v>#NAME?</v>
      </c>
      <c r="H43" s="19" t="e">
        <f ca="1">$C43*'Total CH4 prod CO2 Inj'!F41+$D43*'Total CH4 prod CO2 Inj'!W41-'Inj sep cost'!F41-'Inj sep cost'!W41</f>
        <v>#NAME?</v>
      </c>
      <c r="I43" s="19" t="e">
        <f ca="1">$C43*'Total CH4 prod CO2 Inj'!G41+$D43*'Total CH4 prod CO2 Inj'!X41-'Inj sep cost'!G41-'Inj sep cost'!X41</f>
        <v>#NAME?</v>
      </c>
      <c r="J43" s="19" t="e">
        <f ca="1">$C43*'Total CH4 prod CO2 Inj'!H41+$D43*'Total CH4 prod CO2 Inj'!Y41-'Inj sep cost'!H41-'Inj sep cost'!Y41</f>
        <v>#NAME?</v>
      </c>
      <c r="K43" s="19" t="e">
        <f ca="1">$C43*'Total CH4 prod CO2 Inj'!I41+$D43*'Total CH4 prod CO2 Inj'!Z41-'Inj sep cost'!I41-'Inj sep cost'!Z41</f>
        <v>#NAME?</v>
      </c>
      <c r="L43" s="19" t="e">
        <f ca="1">$C43*'Total CH4 prod CO2 Inj'!J41+$D43*'Total CH4 prod CO2 Inj'!AA41-'Inj sep cost'!J41-'Inj sep cost'!AA41</f>
        <v>#NAME?</v>
      </c>
      <c r="M43" s="19" t="e">
        <f ca="1">$C43*'Total CH4 prod CO2 Inj'!K41+$D43*'Total CH4 prod CO2 Inj'!AB41-'Inj sep cost'!K41-'Inj sep cost'!AB41</f>
        <v>#NAME?</v>
      </c>
      <c r="N43" s="19" t="e">
        <f ca="1">$C43*'Total CH4 prod CO2 Inj'!L41+$D43*'Total CH4 prod CO2 Inj'!AC41-'Inj sep cost'!L41-'Inj sep cost'!AC41</f>
        <v>#NAME?</v>
      </c>
      <c r="O43" s="19" t="e">
        <f ca="1">$C43*'Total CH4 prod CO2 Inj'!M41+$D43*'Total CH4 prod CO2 Inj'!AD41-'Inj sep cost'!M41-'Inj sep cost'!AD41</f>
        <v>#NAME?</v>
      </c>
      <c r="P43" s="19" t="e">
        <f ca="1">$C43*'Total CH4 prod CO2 Inj'!N41+$D43*'Total CH4 prod CO2 Inj'!AE41-'Inj sep cost'!N41-'Inj sep cost'!AE41</f>
        <v>#NAME?</v>
      </c>
      <c r="Q43" s="19" t="e">
        <f ca="1">$C43*'Total CH4 prod CO2 Inj'!O41+$D43*'Total CH4 prod CO2 Inj'!AF41-'Inj sep cost'!O41-'Inj sep cost'!AF41</f>
        <v>#NAME?</v>
      </c>
      <c r="R43" s="19" t="e">
        <f ca="1">$C43*'Total CH4 prod CO2 Inj'!P41+$D43*'Total CH4 prod CO2 Inj'!AG41-'Inj sep cost'!P41-'Inj sep cost'!AG41</f>
        <v>#NAME?</v>
      </c>
      <c r="S43" s="19" t="e">
        <f ca="1">$C43*'Total CH4 prod CO2 Inj'!Q41+$D43*'Total CH4 prod CO2 Inj'!AH41-'Inj sep cost'!Q41-'Inj sep cost'!AH41</f>
        <v>#NAME?</v>
      </c>
    </row>
    <row r="44" spans="2:19" x14ac:dyDescent="0.45">
      <c r="B44">
        <v>38</v>
      </c>
      <c r="C44" s="17" t="e">
        <f ca="1">_xll.RiskTriang($D$2,$E$2,$F$2)</f>
        <v>#NAME?</v>
      </c>
      <c r="D44" s="17" t="e">
        <f t="shared" ca="1" si="0"/>
        <v>#NAME?</v>
      </c>
      <c r="E44" s="19" t="e">
        <f ca="1">$C44*'Total CH4 prod CO2 Inj'!C42+$D44*'Total CH4 prod CO2 Inj'!T42-'Inj sep cost'!C42-'Inj sep cost'!T42</f>
        <v>#NAME?</v>
      </c>
      <c r="F44" s="19" t="e">
        <f ca="1">$C44*'Total CH4 prod CO2 Inj'!D42+$D44*'Total CH4 prod CO2 Inj'!U42-'Inj sep cost'!D42-'Inj sep cost'!U42</f>
        <v>#NAME?</v>
      </c>
      <c r="G44" s="19" t="e">
        <f ca="1">$C44*'Total CH4 prod CO2 Inj'!E42+$D44*'Total CH4 prod CO2 Inj'!V42-'Inj sep cost'!E42-'Inj sep cost'!V42</f>
        <v>#NAME?</v>
      </c>
      <c r="H44" s="19" t="e">
        <f ca="1">$C44*'Total CH4 prod CO2 Inj'!F42+$D44*'Total CH4 prod CO2 Inj'!W42-'Inj sep cost'!F42-'Inj sep cost'!W42</f>
        <v>#NAME?</v>
      </c>
      <c r="I44" s="19" t="e">
        <f ca="1">$C44*'Total CH4 prod CO2 Inj'!G42+$D44*'Total CH4 prod CO2 Inj'!X42-'Inj sep cost'!G42-'Inj sep cost'!X42</f>
        <v>#NAME?</v>
      </c>
      <c r="J44" s="19" t="e">
        <f ca="1">$C44*'Total CH4 prod CO2 Inj'!H42+$D44*'Total CH4 prod CO2 Inj'!Y42-'Inj sep cost'!H42-'Inj sep cost'!Y42</f>
        <v>#NAME?</v>
      </c>
      <c r="K44" s="19" t="e">
        <f ca="1">$C44*'Total CH4 prod CO2 Inj'!I42+$D44*'Total CH4 prod CO2 Inj'!Z42-'Inj sep cost'!I42-'Inj sep cost'!Z42</f>
        <v>#NAME?</v>
      </c>
      <c r="L44" s="19" t="e">
        <f ca="1">$C44*'Total CH4 prod CO2 Inj'!J42+$D44*'Total CH4 prod CO2 Inj'!AA42-'Inj sep cost'!J42-'Inj sep cost'!AA42</f>
        <v>#NAME?</v>
      </c>
      <c r="M44" s="19" t="e">
        <f ca="1">$C44*'Total CH4 prod CO2 Inj'!K42+$D44*'Total CH4 prod CO2 Inj'!AB42-'Inj sep cost'!K42-'Inj sep cost'!AB42</f>
        <v>#NAME?</v>
      </c>
      <c r="N44" s="19" t="e">
        <f ca="1">$C44*'Total CH4 prod CO2 Inj'!L42+$D44*'Total CH4 prod CO2 Inj'!AC42-'Inj sep cost'!L42-'Inj sep cost'!AC42</f>
        <v>#NAME?</v>
      </c>
      <c r="O44" s="19" t="e">
        <f ca="1">$C44*'Total CH4 prod CO2 Inj'!M42+$D44*'Total CH4 prod CO2 Inj'!AD42-'Inj sep cost'!M42-'Inj sep cost'!AD42</f>
        <v>#NAME?</v>
      </c>
      <c r="P44" s="19" t="e">
        <f ca="1">$C44*'Total CH4 prod CO2 Inj'!N42+$D44*'Total CH4 prod CO2 Inj'!AE42-'Inj sep cost'!N42-'Inj sep cost'!AE42</f>
        <v>#NAME?</v>
      </c>
      <c r="Q44" s="19" t="e">
        <f ca="1">$C44*'Total CH4 prod CO2 Inj'!O42+$D44*'Total CH4 prod CO2 Inj'!AF42-'Inj sep cost'!O42-'Inj sep cost'!AF42</f>
        <v>#NAME?</v>
      </c>
      <c r="R44" s="19" t="e">
        <f ca="1">$C44*'Total CH4 prod CO2 Inj'!P42+$D44*'Total CH4 prod CO2 Inj'!AG42-'Inj sep cost'!P42-'Inj sep cost'!AG42</f>
        <v>#NAME?</v>
      </c>
      <c r="S44" s="19" t="e">
        <f ca="1">$C44*'Total CH4 prod CO2 Inj'!Q42+$D44*'Total CH4 prod CO2 Inj'!AH42-'Inj sep cost'!Q42-'Inj sep cost'!AH42</f>
        <v>#NAME?</v>
      </c>
    </row>
    <row r="45" spans="2:19" x14ac:dyDescent="0.45">
      <c r="B45">
        <v>39</v>
      </c>
      <c r="C45" s="17" t="e">
        <f ca="1">_xll.RiskTriang($D$2,$E$2,$F$2)</f>
        <v>#NAME?</v>
      </c>
      <c r="D45" s="17" t="e">
        <f t="shared" ca="1" si="0"/>
        <v>#NAME?</v>
      </c>
      <c r="E45" s="19" t="e">
        <f ca="1">$C45*'Total CH4 prod CO2 Inj'!C43+$D45*'Total CH4 prod CO2 Inj'!T43-'Inj sep cost'!C43-'Inj sep cost'!T43</f>
        <v>#NAME?</v>
      </c>
      <c r="F45" s="19" t="e">
        <f ca="1">$C45*'Total CH4 prod CO2 Inj'!D43+$D45*'Total CH4 prod CO2 Inj'!U43-'Inj sep cost'!D43-'Inj sep cost'!U43</f>
        <v>#NAME?</v>
      </c>
      <c r="G45" s="19" t="e">
        <f ca="1">$C45*'Total CH4 prod CO2 Inj'!E43+$D45*'Total CH4 prod CO2 Inj'!V43-'Inj sep cost'!E43-'Inj sep cost'!V43</f>
        <v>#NAME?</v>
      </c>
      <c r="H45" s="19" t="e">
        <f ca="1">$C45*'Total CH4 prod CO2 Inj'!F43+$D45*'Total CH4 prod CO2 Inj'!W43-'Inj sep cost'!F43-'Inj sep cost'!W43</f>
        <v>#NAME?</v>
      </c>
      <c r="I45" s="19" t="e">
        <f ca="1">$C45*'Total CH4 prod CO2 Inj'!G43+$D45*'Total CH4 prod CO2 Inj'!X43-'Inj sep cost'!G43-'Inj sep cost'!X43</f>
        <v>#NAME?</v>
      </c>
      <c r="J45" s="19" t="e">
        <f ca="1">$C45*'Total CH4 prod CO2 Inj'!H43+$D45*'Total CH4 prod CO2 Inj'!Y43-'Inj sep cost'!H43-'Inj sep cost'!Y43</f>
        <v>#NAME?</v>
      </c>
      <c r="K45" s="19" t="e">
        <f ca="1">$C45*'Total CH4 prod CO2 Inj'!I43+$D45*'Total CH4 prod CO2 Inj'!Z43-'Inj sep cost'!I43-'Inj sep cost'!Z43</f>
        <v>#NAME?</v>
      </c>
      <c r="L45" s="19" t="e">
        <f ca="1">$C45*'Total CH4 prod CO2 Inj'!J43+$D45*'Total CH4 prod CO2 Inj'!AA43-'Inj sep cost'!J43-'Inj sep cost'!AA43</f>
        <v>#NAME?</v>
      </c>
      <c r="M45" s="19" t="e">
        <f ca="1">$C45*'Total CH4 prod CO2 Inj'!K43+$D45*'Total CH4 prod CO2 Inj'!AB43-'Inj sep cost'!K43-'Inj sep cost'!AB43</f>
        <v>#NAME?</v>
      </c>
      <c r="N45" s="19" t="e">
        <f ca="1">$C45*'Total CH4 prod CO2 Inj'!L43+$D45*'Total CH4 prod CO2 Inj'!AC43-'Inj sep cost'!L43-'Inj sep cost'!AC43</f>
        <v>#NAME?</v>
      </c>
      <c r="O45" s="19" t="e">
        <f ca="1">$C45*'Total CH4 prod CO2 Inj'!M43+$D45*'Total CH4 prod CO2 Inj'!AD43-'Inj sep cost'!M43-'Inj sep cost'!AD43</f>
        <v>#NAME?</v>
      </c>
      <c r="P45" s="19" t="e">
        <f ca="1">$C45*'Total CH4 prod CO2 Inj'!N43+$D45*'Total CH4 prod CO2 Inj'!AE43-'Inj sep cost'!N43-'Inj sep cost'!AE43</f>
        <v>#NAME?</v>
      </c>
      <c r="Q45" s="19" t="e">
        <f ca="1">$C45*'Total CH4 prod CO2 Inj'!O43+$D45*'Total CH4 prod CO2 Inj'!AF43-'Inj sep cost'!O43-'Inj sep cost'!AF43</f>
        <v>#NAME?</v>
      </c>
      <c r="R45" s="19" t="e">
        <f ca="1">$C45*'Total CH4 prod CO2 Inj'!P43+$D45*'Total CH4 prod CO2 Inj'!AG43-'Inj sep cost'!P43-'Inj sep cost'!AG43</f>
        <v>#NAME?</v>
      </c>
      <c r="S45" s="19" t="e">
        <f ca="1">$C45*'Total CH4 prod CO2 Inj'!Q43+$D45*'Total CH4 prod CO2 Inj'!AH43-'Inj sep cost'!Q43-'Inj sep cost'!AH43</f>
        <v>#NAME?</v>
      </c>
    </row>
    <row r="46" spans="2:19" x14ac:dyDescent="0.45">
      <c r="B46">
        <v>40</v>
      </c>
      <c r="C46" s="17" t="e">
        <f ca="1">_xll.RiskTriang($D$2,$E$2,$F$2)</f>
        <v>#NAME?</v>
      </c>
      <c r="D46" s="17" t="e">
        <f t="shared" ca="1" si="0"/>
        <v>#NAME?</v>
      </c>
      <c r="E46" s="19" t="e">
        <f ca="1">$C46*'Total CH4 prod CO2 Inj'!C44+$D46*'Total CH4 prod CO2 Inj'!T44-'Inj sep cost'!C44-'Inj sep cost'!T44</f>
        <v>#NAME?</v>
      </c>
      <c r="F46" s="19" t="e">
        <f ca="1">$C46*'Total CH4 prod CO2 Inj'!D44+$D46*'Total CH4 prod CO2 Inj'!U44-'Inj sep cost'!D44-'Inj sep cost'!U44</f>
        <v>#NAME?</v>
      </c>
      <c r="G46" s="19" t="e">
        <f ca="1">$C46*'Total CH4 prod CO2 Inj'!E44+$D46*'Total CH4 prod CO2 Inj'!V44-'Inj sep cost'!E44-'Inj sep cost'!V44</f>
        <v>#NAME?</v>
      </c>
      <c r="H46" s="19" t="e">
        <f ca="1">$C46*'Total CH4 prod CO2 Inj'!F44+$D46*'Total CH4 prod CO2 Inj'!W44-'Inj sep cost'!F44-'Inj sep cost'!W44</f>
        <v>#NAME?</v>
      </c>
      <c r="I46" s="19" t="e">
        <f ca="1">$C46*'Total CH4 prod CO2 Inj'!G44+$D46*'Total CH4 prod CO2 Inj'!X44-'Inj sep cost'!G44-'Inj sep cost'!X44</f>
        <v>#NAME?</v>
      </c>
      <c r="J46" s="19" t="e">
        <f ca="1">$C46*'Total CH4 prod CO2 Inj'!H44+$D46*'Total CH4 prod CO2 Inj'!Y44-'Inj sep cost'!H44-'Inj sep cost'!Y44</f>
        <v>#NAME?</v>
      </c>
      <c r="K46" s="19" t="e">
        <f ca="1">$C46*'Total CH4 prod CO2 Inj'!I44+$D46*'Total CH4 prod CO2 Inj'!Z44-'Inj sep cost'!I44-'Inj sep cost'!Z44</f>
        <v>#NAME?</v>
      </c>
      <c r="L46" s="19" t="e">
        <f ca="1">$C46*'Total CH4 prod CO2 Inj'!J44+$D46*'Total CH4 prod CO2 Inj'!AA44-'Inj sep cost'!J44-'Inj sep cost'!AA44</f>
        <v>#NAME?</v>
      </c>
      <c r="M46" s="19" t="e">
        <f ca="1">$C46*'Total CH4 prod CO2 Inj'!K44+$D46*'Total CH4 prod CO2 Inj'!AB44-'Inj sep cost'!K44-'Inj sep cost'!AB44</f>
        <v>#NAME?</v>
      </c>
      <c r="N46" s="19" t="e">
        <f ca="1">$C46*'Total CH4 prod CO2 Inj'!L44+$D46*'Total CH4 prod CO2 Inj'!AC44-'Inj sep cost'!L44-'Inj sep cost'!AC44</f>
        <v>#NAME?</v>
      </c>
      <c r="O46" s="19" t="e">
        <f ca="1">$C46*'Total CH4 prod CO2 Inj'!M44+$D46*'Total CH4 prod CO2 Inj'!AD44-'Inj sep cost'!M44-'Inj sep cost'!AD44</f>
        <v>#NAME?</v>
      </c>
      <c r="P46" s="19" t="e">
        <f ca="1">$C46*'Total CH4 prod CO2 Inj'!N44+$D46*'Total CH4 prod CO2 Inj'!AE44-'Inj sep cost'!N44-'Inj sep cost'!AE44</f>
        <v>#NAME?</v>
      </c>
      <c r="Q46" s="19" t="e">
        <f ca="1">$C46*'Total CH4 prod CO2 Inj'!O44+$D46*'Total CH4 prod CO2 Inj'!AF44-'Inj sep cost'!O44-'Inj sep cost'!AF44</f>
        <v>#NAME?</v>
      </c>
      <c r="R46" s="19" t="e">
        <f ca="1">$C46*'Total CH4 prod CO2 Inj'!P44+$D46*'Total CH4 prod CO2 Inj'!AG44-'Inj sep cost'!P44-'Inj sep cost'!AG44</f>
        <v>#NAME?</v>
      </c>
      <c r="S46" s="19" t="e">
        <f ca="1">$C46*'Total CH4 prod CO2 Inj'!Q44+$D46*'Total CH4 prod CO2 Inj'!AH44-'Inj sep cost'!Q44-'Inj sep cost'!AH44</f>
        <v>#NAME?</v>
      </c>
    </row>
    <row r="47" spans="2:19" x14ac:dyDescent="0.45">
      <c r="B47">
        <v>41</v>
      </c>
      <c r="C47" s="17" t="e">
        <f ca="1">_xll.RiskTriang($D$2,$E$2,$F$2)</f>
        <v>#NAME?</v>
      </c>
      <c r="D47" s="17" t="e">
        <f t="shared" ca="1" si="0"/>
        <v>#NAME?</v>
      </c>
      <c r="E47" s="19" t="e">
        <f ca="1">$C47*'Total CH4 prod CO2 Inj'!C45+$D47*'Total CH4 prod CO2 Inj'!T45-'Inj sep cost'!C45-'Inj sep cost'!T45</f>
        <v>#NAME?</v>
      </c>
      <c r="F47" s="19" t="e">
        <f ca="1">$C47*'Total CH4 prod CO2 Inj'!D45+$D47*'Total CH4 prod CO2 Inj'!U45-'Inj sep cost'!D45-'Inj sep cost'!U45</f>
        <v>#NAME?</v>
      </c>
      <c r="G47" s="19" t="e">
        <f ca="1">$C47*'Total CH4 prod CO2 Inj'!E45+$D47*'Total CH4 prod CO2 Inj'!V45-'Inj sep cost'!E45-'Inj sep cost'!V45</f>
        <v>#NAME?</v>
      </c>
      <c r="H47" s="19" t="e">
        <f ca="1">$C47*'Total CH4 prod CO2 Inj'!F45+$D47*'Total CH4 prod CO2 Inj'!W45-'Inj sep cost'!F45-'Inj sep cost'!W45</f>
        <v>#NAME?</v>
      </c>
      <c r="I47" s="19" t="e">
        <f ca="1">$C47*'Total CH4 prod CO2 Inj'!G45+$D47*'Total CH4 prod CO2 Inj'!X45-'Inj sep cost'!G45-'Inj sep cost'!X45</f>
        <v>#NAME?</v>
      </c>
      <c r="J47" s="19" t="e">
        <f ca="1">$C47*'Total CH4 prod CO2 Inj'!H45+$D47*'Total CH4 prod CO2 Inj'!Y45-'Inj sep cost'!H45-'Inj sep cost'!Y45</f>
        <v>#NAME?</v>
      </c>
      <c r="K47" s="19" t="e">
        <f ca="1">$C47*'Total CH4 prod CO2 Inj'!I45+$D47*'Total CH4 prod CO2 Inj'!Z45-'Inj sep cost'!I45-'Inj sep cost'!Z45</f>
        <v>#NAME?</v>
      </c>
      <c r="L47" s="19" t="e">
        <f ca="1">$C47*'Total CH4 prod CO2 Inj'!J45+$D47*'Total CH4 prod CO2 Inj'!AA45-'Inj sep cost'!J45-'Inj sep cost'!AA45</f>
        <v>#NAME?</v>
      </c>
      <c r="M47" s="19" t="e">
        <f ca="1">$C47*'Total CH4 prod CO2 Inj'!K45+$D47*'Total CH4 prod CO2 Inj'!AB45-'Inj sep cost'!K45-'Inj sep cost'!AB45</f>
        <v>#NAME?</v>
      </c>
      <c r="N47" s="19" t="e">
        <f ca="1">$C47*'Total CH4 prod CO2 Inj'!L45+$D47*'Total CH4 prod CO2 Inj'!AC45-'Inj sep cost'!L45-'Inj sep cost'!AC45</f>
        <v>#NAME?</v>
      </c>
      <c r="O47" s="19" t="e">
        <f ca="1">$C47*'Total CH4 prod CO2 Inj'!M45+$D47*'Total CH4 prod CO2 Inj'!AD45-'Inj sep cost'!M45-'Inj sep cost'!AD45</f>
        <v>#NAME?</v>
      </c>
      <c r="P47" s="19" t="e">
        <f ca="1">$C47*'Total CH4 prod CO2 Inj'!N45+$D47*'Total CH4 prod CO2 Inj'!AE45-'Inj sep cost'!N45-'Inj sep cost'!AE45</f>
        <v>#NAME?</v>
      </c>
      <c r="Q47" s="19" t="e">
        <f ca="1">$C47*'Total CH4 prod CO2 Inj'!O45+$D47*'Total CH4 prod CO2 Inj'!AF45-'Inj sep cost'!O45-'Inj sep cost'!AF45</f>
        <v>#NAME?</v>
      </c>
      <c r="R47" s="19" t="e">
        <f ca="1">$C47*'Total CH4 prod CO2 Inj'!P45+$D47*'Total CH4 prod CO2 Inj'!AG45-'Inj sep cost'!P45-'Inj sep cost'!AG45</f>
        <v>#NAME?</v>
      </c>
      <c r="S47" s="19" t="e">
        <f ca="1">$C47*'Total CH4 prod CO2 Inj'!Q45+$D47*'Total CH4 prod CO2 Inj'!AH45-'Inj sep cost'!Q45-'Inj sep cost'!AH45</f>
        <v>#NAME?</v>
      </c>
    </row>
    <row r="48" spans="2:19" x14ac:dyDescent="0.45">
      <c r="B48">
        <v>42</v>
      </c>
      <c r="C48" s="17" t="e">
        <f ca="1">_xll.RiskTriang($D$2,$E$2,$F$2)</f>
        <v>#NAME?</v>
      </c>
      <c r="D48" s="17" t="e">
        <f t="shared" ca="1" si="0"/>
        <v>#NAME?</v>
      </c>
      <c r="E48" s="19" t="e">
        <f ca="1">$C48*'Total CH4 prod CO2 Inj'!C46+$D48*'Total CH4 prod CO2 Inj'!T46-'Inj sep cost'!C46-'Inj sep cost'!T46</f>
        <v>#NAME?</v>
      </c>
      <c r="F48" s="19" t="e">
        <f ca="1">$C48*'Total CH4 prod CO2 Inj'!D46+$D48*'Total CH4 prod CO2 Inj'!U46-'Inj sep cost'!D46-'Inj sep cost'!U46</f>
        <v>#NAME?</v>
      </c>
      <c r="G48" s="19" t="e">
        <f ca="1">$C48*'Total CH4 prod CO2 Inj'!E46+$D48*'Total CH4 prod CO2 Inj'!V46-'Inj sep cost'!E46-'Inj sep cost'!V46</f>
        <v>#NAME?</v>
      </c>
      <c r="H48" s="19" t="e">
        <f ca="1">$C48*'Total CH4 prod CO2 Inj'!F46+$D48*'Total CH4 prod CO2 Inj'!W46-'Inj sep cost'!F46-'Inj sep cost'!W46</f>
        <v>#NAME?</v>
      </c>
      <c r="I48" s="19" t="e">
        <f ca="1">$C48*'Total CH4 prod CO2 Inj'!G46+$D48*'Total CH4 prod CO2 Inj'!X46-'Inj sep cost'!G46-'Inj sep cost'!X46</f>
        <v>#NAME?</v>
      </c>
      <c r="J48" s="19" t="e">
        <f ca="1">$C48*'Total CH4 prod CO2 Inj'!H46+$D48*'Total CH4 prod CO2 Inj'!Y46-'Inj sep cost'!H46-'Inj sep cost'!Y46</f>
        <v>#NAME?</v>
      </c>
      <c r="K48" s="19" t="e">
        <f ca="1">$C48*'Total CH4 prod CO2 Inj'!I46+$D48*'Total CH4 prod CO2 Inj'!Z46-'Inj sep cost'!I46-'Inj sep cost'!Z46</f>
        <v>#NAME?</v>
      </c>
      <c r="L48" s="19" t="e">
        <f ca="1">$C48*'Total CH4 prod CO2 Inj'!J46+$D48*'Total CH4 prod CO2 Inj'!AA46-'Inj sep cost'!J46-'Inj sep cost'!AA46</f>
        <v>#NAME?</v>
      </c>
      <c r="M48" s="19" t="e">
        <f ca="1">$C48*'Total CH4 prod CO2 Inj'!K46+$D48*'Total CH4 prod CO2 Inj'!AB46-'Inj sep cost'!K46-'Inj sep cost'!AB46</f>
        <v>#NAME?</v>
      </c>
      <c r="N48" s="19" t="e">
        <f ca="1">$C48*'Total CH4 prod CO2 Inj'!L46+$D48*'Total CH4 prod CO2 Inj'!AC46-'Inj sep cost'!L46-'Inj sep cost'!AC46</f>
        <v>#NAME?</v>
      </c>
      <c r="O48" s="19" t="e">
        <f ca="1">$C48*'Total CH4 prod CO2 Inj'!M46+$D48*'Total CH4 prod CO2 Inj'!AD46-'Inj sep cost'!M46-'Inj sep cost'!AD46</f>
        <v>#NAME?</v>
      </c>
      <c r="P48" s="19" t="e">
        <f ca="1">$C48*'Total CH4 prod CO2 Inj'!N46+$D48*'Total CH4 prod CO2 Inj'!AE46-'Inj sep cost'!N46-'Inj sep cost'!AE46</f>
        <v>#NAME?</v>
      </c>
      <c r="Q48" s="19" t="e">
        <f ca="1">$C48*'Total CH4 prod CO2 Inj'!O46+$D48*'Total CH4 prod CO2 Inj'!AF46-'Inj sep cost'!O46-'Inj sep cost'!AF46</f>
        <v>#NAME?</v>
      </c>
      <c r="R48" s="19" t="e">
        <f ca="1">$C48*'Total CH4 prod CO2 Inj'!P46+$D48*'Total CH4 prod CO2 Inj'!AG46-'Inj sep cost'!P46-'Inj sep cost'!AG46</f>
        <v>#NAME?</v>
      </c>
      <c r="S48" s="19" t="e">
        <f ca="1">$C48*'Total CH4 prod CO2 Inj'!Q46+$D48*'Total CH4 prod CO2 Inj'!AH46-'Inj sep cost'!Q46-'Inj sep cost'!AH46</f>
        <v>#NAME?</v>
      </c>
    </row>
    <row r="49" spans="2:19" x14ac:dyDescent="0.45">
      <c r="B49">
        <v>43</v>
      </c>
      <c r="C49" s="17" t="e">
        <f ca="1">_xll.RiskTriang($D$2,$E$2,$F$2)</f>
        <v>#NAME?</v>
      </c>
      <c r="D49" s="17" t="e">
        <f t="shared" ca="1" si="0"/>
        <v>#NAME?</v>
      </c>
      <c r="E49" s="19" t="e">
        <f ca="1">$C49*'Total CH4 prod CO2 Inj'!C47+$D49*'Total CH4 prod CO2 Inj'!T47-'Inj sep cost'!C47-'Inj sep cost'!T47</f>
        <v>#NAME?</v>
      </c>
      <c r="F49" s="19" t="e">
        <f ca="1">$C49*'Total CH4 prod CO2 Inj'!D47+$D49*'Total CH4 prod CO2 Inj'!U47-'Inj sep cost'!D47-'Inj sep cost'!U47</f>
        <v>#NAME?</v>
      </c>
      <c r="G49" s="19" t="e">
        <f ca="1">$C49*'Total CH4 prod CO2 Inj'!E47+$D49*'Total CH4 prod CO2 Inj'!V47-'Inj sep cost'!E47-'Inj sep cost'!V47</f>
        <v>#NAME?</v>
      </c>
      <c r="H49" s="19" t="e">
        <f ca="1">$C49*'Total CH4 prod CO2 Inj'!F47+$D49*'Total CH4 prod CO2 Inj'!W47-'Inj sep cost'!F47-'Inj sep cost'!W47</f>
        <v>#NAME?</v>
      </c>
      <c r="I49" s="19" t="e">
        <f ca="1">$C49*'Total CH4 prod CO2 Inj'!G47+$D49*'Total CH4 prod CO2 Inj'!X47-'Inj sep cost'!G47-'Inj sep cost'!X47</f>
        <v>#NAME?</v>
      </c>
      <c r="J49" s="19" t="e">
        <f ca="1">$C49*'Total CH4 prod CO2 Inj'!H47+$D49*'Total CH4 prod CO2 Inj'!Y47-'Inj sep cost'!H47-'Inj sep cost'!Y47</f>
        <v>#NAME?</v>
      </c>
      <c r="K49" s="19" t="e">
        <f ca="1">$C49*'Total CH4 prod CO2 Inj'!I47+$D49*'Total CH4 prod CO2 Inj'!Z47-'Inj sep cost'!I47-'Inj sep cost'!Z47</f>
        <v>#NAME?</v>
      </c>
      <c r="L49" s="19" t="e">
        <f ca="1">$C49*'Total CH4 prod CO2 Inj'!J47+$D49*'Total CH4 prod CO2 Inj'!AA47-'Inj sep cost'!J47-'Inj sep cost'!AA47</f>
        <v>#NAME?</v>
      </c>
      <c r="M49" s="19" t="e">
        <f ca="1">$C49*'Total CH4 prod CO2 Inj'!K47+$D49*'Total CH4 prod CO2 Inj'!AB47-'Inj sep cost'!K47-'Inj sep cost'!AB47</f>
        <v>#NAME?</v>
      </c>
      <c r="N49" s="19" t="e">
        <f ca="1">$C49*'Total CH4 prod CO2 Inj'!L47+$D49*'Total CH4 prod CO2 Inj'!AC47-'Inj sep cost'!L47-'Inj sep cost'!AC47</f>
        <v>#NAME?</v>
      </c>
      <c r="O49" s="19" t="e">
        <f ca="1">$C49*'Total CH4 prod CO2 Inj'!M47+$D49*'Total CH4 prod CO2 Inj'!AD47-'Inj sep cost'!M47-'Inj sep cost'!AD47</f>
        <v>#NAME?</v>
      </c>
      <c r="P49" s="19" t="e">
        <f ca="1">$C49*'Total CH4 prod CO2 Inj'!N47+$D49*'Total CH4 prod CO2 Inj'!AE47-'Inj sep cost'!N47-'Inj sep cost'!AE47</f>
        <v>#NAME?</v>
      </c>
      <c r="Q49" s="19" t="e">
        <f ca="1">$C49*'Total CH4 prod CO2 Inj'!O47+$D49*'Total CH4 prod CO2 Inj'!AF47-'Inj sep cost'!O47-'Inj sep cost'!AF47</f>
        <v>#NAME?</v>
      </c>
      <c r="R49" s="19" t="e">
        <f ca="1">$C49*'Total CH4 prod CO2 Inj'!P47+$D49*'Total CH4 prod CO2 Inj'!AG47-'Inj sep cost'!P47-'Inj sep cost'!AG47</f>
        <v>#NAME?</v>
      </c>
      <c r="S49" s="19" t="e">
        <f ca="1">$C49*'Total CH4 prod CO2 Inj'!Q47+$D49*'Total CH4 prod CO2 Inj'!AH47-'Inj sep cost'!Q47-'Inj sep cost'!AH47</f>
        <v>#NAME?</v>
      </c>
    </row>
    <row r="50" spans="2:19" x14ac:dyDescent="0.45">
      <c r="B50">
        <v>44</v>
      </c>
      <c r="C50" s="17" t="e">
        <f ca="1">_xll.RiskTriang($D$2,$E$2,$F$2)</f>
        <v>#NAME?</v>
      </c>
      <c r="D50" s="17" t="e">
        <f t="shared" ca="1" si="0"/>
        <v>#NAME?</v>
      </c>
      <c r="E50" s="19" t="e">
        <f ca="1">$C50*'Total CH4 prod CO2 Inj'!C48+$D50*'Total CH4 prod CO2 Inj'!T48-'Inj sep cost'!C48-'Inj sep cost'!T48</f>
        <v>#NAME?</v>
      </c>
      <c r="F50" s="19" t="e">
        <f ca="1">$C50*'Total CH4 prod CO2 Inj'!D48+$D50*'Total CH4 prod CO2 Inj'!U48-'Inj sep cost'!D48-'Inj sep cost'!U48</f>
        <v>#NAME?</v>
      </c>
      <c r="G50" s="19" t="e">
        <f ca="1">$C50*'Total CH4 prod CO2 Inj'!E48+$D50*'Total CH4 prod CO2 Inj'!V48-'Inj sep cost'!E48-'Inj sep cost'!V48</f>
        <v>#NAME?</v>
      </c>
      <c r="H50" s="19" t="e">
        <f ca="1">$C50*'Total CH4 prod CO2 Inj'!F48+$D50*'Total CH4 prod CO2 Inj'!W48-'Inj sep cost'!F48-'Inj sep cost'!W48</f>
        <v>#NAME?</v>
      </c>
      <c r="I50" s="19" t="e">
        <f ca="1">$C50*'Total CH4 prod CO2 Inj'!G48+$D50*'Total CH4 prod CO2 Inj'!X48-'Inj sep cost'!G48-'Inj sep cost'!X48</f>
        <v>#NAME?</v>
      </c>
      <c r="J50" s="19" t="e">
        <f ca="1">$C50*'Total CH4 prod CO2 Inj'!H48+$D50*'Total CH4 prod CO2 Inj'!Y48-'Inj sep cost'!H48-'Inj sep cost'!Y48</f>
        <v>#NAME?</v>
      </c>
      <c r="K50" s="19" t="e">
        <f ca="1">$C50*'Total CH4 prod CO2 Inj'!I48+$D50*'Total CH4 prod CO2 Inj'!Z48-'Inj sep cost'!I48-'Inj sep cost'!Z48</f>
        <v>#NAME?</v>
      </c>
      <c r="L50" s="19" t="e">
        <f ca="1">$C50*'Total CH4 prod CO2 Inj'!J48+$D50*'Total CH4 prod CO2 Inj'!AA48-'Inj sep cost'!J48-'Inj sep cost'!AA48</f>
        <v>#NAME?</v>
      </c>
      <c r="M50" s="19" t="e">
        <f ca="1">$C50*'Total CH4 prod CO2 Inj'!K48+$D50*'Total CH4 prod CO2 Inj'!AB48-'Inj sep cost'!K48-'Inj sep cost'!AB48</f>
        <v>#NAME?</v>
      </c>
      <c r="N50" s="19" t="e">
        <f ca="1">$C50*'Total CH4 prod CO2 Inj'!L48+$D50*'Total CH4 prod CO2 Inj'!AC48-'Inj sep cost'!L48-'Inj sep cost'!AC48</f>
        <v>#NAME?</v>
      </c>
      <c r="O50" s="19" t="e">
        <f ca="1">$C50*'Total CH4 prod CO2 Inj'!M48+$D50*'Total CH4 prod CO2 Inj'!AD48-'Inj sep cost'!M48-'Inj sep cost'!AD48</f>
        <v>#NAME?</v>
      </c>
      <c r="P50" s="19" t="e">
        <f ca="1">$C50*'Total CH4 prod CO2 Inj'!N48+$D50*'Total CH4 prod CO2 Inj'!AE48-'Inj sep cost'!N48-'Inj sep cost'!AE48</f>
        <v>#NAME?</v>
      </c>
      <c r="Q50" s="19" t="e">
        <f ca="1">$C50*'Total CH4 prod CO2 Inj'!O48+$D50*'Total CH4 prod CO2 Inj'!AF48-'Inj sep cost'!O48-'Inj sep cost'!AF48</f>
        <v>#NAME?</v>
      </c>
      <c r="R50" s="19" t="e">
        <f ca="1">$C50*'Total CH4 prod CO2 Inj'!P48+$D50*'Total CH4 prod CO2 Inj'!AG48-'Inj sep cost'!P48-'Inj sep cost'!AG48</f>
        <v>#NAME?</v>
      </c>
      <c r="S50" s="19" t="e">
        <f ca="1">$C50*'Total CH4 prod CO2 Inj'!Q48+$D50*'Total CH4 prod CO2 Inj'!AH48-'Inj sep cost'!Q48-'Inj sep cost'!AH48</f>
        <v>#NAME?</v>
      </c>
    </row>
    <row r="51" spans="2:19" x14ac:dyDescent="0.45">
      <c r="B51">
        <v>45</v>
      </c>
      <c r="C51" s="17" t="e">
        <f ca="1">_xll.RiskTriang($D$2,$E$2,$F$2)</f>
        <v>#NAME?</v>
      </c>
      <c r="D51" s="17" t="e">
        <f t="shared" ca="1" si="0"/>
        <v>#NAME?</v>
      </c>
      <c r="E51" s="19" t="e">
        <f ca="1">$C51*'Total CH4 prod CO2 Inj'!C49+$D51*'Total CH4 prod CO2 Inj'!T49-'Inj sep cost'!C49-'Inj sep cost'!T49</f>
        <v>#NAME?</v>
      </c>
      <c r="F51" s="19" t="e">
        <f ca="1">$C51*'Total CH4 prod CO2 Inj'!D49+$D51*'Total CH4 prod CO2 Inj'!U49-'Inj sep cost'!D49-'Inj sep cost'!U49</f>
        <v>#NAME?</v>
      </c>
      <c r="G51" s="19" t="e">
        <f ca="1">$C51*'Total CH4 prod CO2 Inj'!E49+$D51*'Total CH4 prod CO2 Inj'!V49-'Inj sep cost'!E49-'Inj sep cost'!V49</f>
        <v>#NAME?</v>
      </c>
      <c r="H51" s="19" t="e">
        <f ca="1">$C51*'Total CH4 prod CO2 Inj'!F49+$D51*'Total CH4 prod CO2 Inj'!W49-'Inj sep cost'!F49-'Inj sep cost'!W49</f>
        <v>#NAME?</v>
      </c>
      <c r="I51" s="19" t="e">
        <f ca="1">$C51*'Total CH4 prod CO2 Inj'!G49+$D51*'Total CH4 prod CO2 Inj'!X49-'Inj sep cost'!G49-'Inj sep cost'!X49</f>
        <v>#NAME?</v>
      </c>
      <c r="J51" s="19" t="e">
        <f ca="1">$C51*'Total CH4 prod CO2 Inj'!H49+$D51*'Total CH4 prod CO2 Inj'!Y49-'Inj sep cost'!H49-'Inj sep cost'!Y49</f>
        <v>#NAME?</v>
      </c>
      <c r="K51" s="19" t="e">
        <f ca="1">$C51*'Total CH4 prod CO2 Inj'!I49+$D51*'Total CH4 prod CO2 Inj'!Z49-'Inj sep cost'!I49-'Inj sep cost'!Z49</f>
        <v>#NAME?</v>
      </c>
      <c r="L51" s="19" t="e">
        <f ca="1">$C51*'Total CH4 prod CO2 Inj'!J49+$D51*'Total CH4 prod CO2 Inj'!AA49-'Inj sep cost'!J49-'Inj sep cost'!AA49</f>
        <v>#NAME?</v>
      </c>
      <c r="M51" s="19" t="e">
        <f ca="1">$C51*'Total CH4 prod CO2 Inj'!K49+$D51*'Total CH4 prod CO2 Inj'!AB49-'Inj sep cost'!K49-'Inj sep cost'!AB49</f>
        <v>#NAME?</v>
      </c>
      <c r="N51" s="19" t="e">
        <f ca="1">$C51*'Total CH4 prod CO2 Inj'!L49+$D51*'Total CH4 prod CO2 Inj'!AC49-'Inj sep cost'!L49-'Inj sep cost'!AC49</f>
        <v>#NAME?</v>
      </c>
      <c r="O51" s="19" t="e">
        <f ca="1">$C51*'Total CH4 prod CO2 Inj'!M49+$D51*'Total CH4 prod CO2 Inj'!AD49-'Inj sep cost'!M49-'Inj sep cost'!AD49</f>
        <v>#NAME?</v>
      </c>
      <c r="P51" s="19" t="e">
        <f ca="1">$C51*'Total CH4 prod CO2 Inj'!N49+$D51*'Total CH4 prod CO2 Inj'!AE49-'Inj sep cost'!N49-'Inj sep cost'!AE49</f>
        <v>#NAME?</v>
      </c>
      <c r="Q51" s="19" t="e">
        <f ca="1">$C51*'Total CH4 prod CO2 Inj'!O49+$D51*'Total CH4 prod CO2 Inj'!AF49-'Inj sep cost'!O49-'Inj sep cost'!AF49</f>
        <v>#NAME?</v>
      </c>
      <c r="R51" s="19" t="e">
        <f ca="1">$C51*'Total CH4 prod CO2 Inj'!P49+$D51*'Total CH4 prod CO2 Inj'!AG49-'Inj sep cost'!P49-'Inj sep cost'!AG49</f>
        <v>#NAME?</v>
      </c>
      <c r="S51" s="19" t="e">
        <f ca="1">$C51*'Total CH4 prod CO2 Inj'!Q49+$D51*'Total CH4 prod CO2 Inj'!AH49-'Inj sep cost'!Q49-'Inj sep cost'!AH49</f>
        <v>#NAME?</v>
      </c>
    </row>
    <row r="52" spans="2:19" x14ac:dyDescent="0.45">
      <c r="B52">
        <v>46</v>
      </c>
      <c r="C52" s="17" t="e">
        <f ca="1">_xll.RiskTriang($D$2,$E$2,$F$2)</f>
        <v>#NAME?</v>
      </c>
      <c r="D52" s="17" t="e">
        <f t="shared" ca="1" si="0"/>
        <v>#NAME?</v>
      </c>
      <c r="E52" s="19" t="e">
        <f ca="1">$C52*'Total CH4 prod CO2 Inj'!C50+$D52*'Total CH4 prod CO2 Inj'!T50-'Inj sep cost'!C50-'Inj sep cost'!T50</f>
        <v>#NAME?</v>
      </c>
      <c r="F52" s="19" t="e">
        <f ca="1">$C52*'Total CH4 prod CO2 Inj'!D50+$D52*'Total CH4 prod CO2 Inj'!U50-'Inj sep cost'!D50-'Inj sep cost'!U50</f>
        <v>#NAME?</v>
      </c>
      <c r="G52" s="19" t="e">
        <f ca="1">$C52*'Total CH4 prod CO2 Inj'!E50+$D52*'Total CH4 prod CO2 Inj'!V50-'Inj sep cost'!E50-'Inj sep cost'!V50</f>
        <v>#NAME?</v>
      </c>
      <c r="H52" s="19" t="e">
        <f ca="1">$C52*'Total CH4 prod CO2 Inj'!F50+$D52*'Total CH4 prod CO2 Inj'!W50-'Inj sep cost'!F50-'Inj sep cost'!W50</f>
        <v>#NAME?</v>
      </c>
      <c r="I52" s="19" t="e">
        <f ca="1">$C52*'Total CH4 prod CO2 Inj'!G50+$D52*'Total CH4 prod CO2 Inj'!X50-'Inj sep cost'!G50-'Inj sep cost'!X50</f>
        <v>#NAME?</v>
      </c>
      <c r="J52" s="19" t="e">
        <f ca="1">$C52*'Total CH4 prod CO2 Inj'!H50+$D52*'Total CH4 prod CO2 Inj'!Y50-'Inj sep cost'!H50-'Inj sep cost'!Y50</f>
        <v>#NAME?</v>
      </c>
      <c r="K52" s="19" t="e">
        <f ca="1">$C52*'Total CH4 prod CO2 Inj'!I50+$D52*'Total CH4 prod CO2 Inj'!Z50-'Inj sep cost'!I50-'Inj sep cost'!Z50</f>
        <v>#NAME?</v>
      </c>
      <c r="L52" s="19" t="e">
        <f ca="1">$C52*'Total CH4 prod CO2 Inj'!J50+$D52*'Total CH4 prod CO2 Inj'!AA50-'Inj sep cost'!J50-'Inj sep cost'!AA50</f>
        <v>#NAME?</v>
      </c>
      <c r="M52" s="19" t="e">
        <f ca="1">$C52*'Total CH4 prod CO2 Inj'!K50+$D52*'Total CH4 prod CO2 Inj'!AB50-'Inj sep cost'!K50-'Inj sep cost'!AB50</f>
        <v>#NAME?</v>
      </c>
      <c r="N52" s="19" t="e">
        <f ca="1">$C52*'Total CH4 prod CO2 Inj'!L50+$D52*'Total CH4 prod CO2 Inj'!AC50-'Inj sep cost'!L50-'Inj sep cost'!AC50</f>
        <v>#NAME?</v>
      </c>
      <c r="O52" s="19" t="e">
        <f ca="1">$C52*'Total CH4 prod CO2 Inj'!M50+$D52*'Total CH4 prod CO2 Inj'!AD50-'Inj sep cost'!M50-'Inj sep cost'!AD50</f>
        <v>#NAME?</v>
      </c>
      <c r="P52" s="19" t="e">
        <f ca="1">$C52*'Total CH4 prod CO2 Inj'!N50+$D52*'Total CH4 prod CO2 Inj'!AE50-'Inj sep cost'!N50-'Inj sep cost'!AE50</f>
        <v>#NAME?</v>
      </c>
      <c r="Q52" s="19" t="e">
        <f ca="1">$C52*'Total CH4 prod CO2 Inj'!O50+$D52*'Total CH4 prod CO2 Inj'!AF50-'Inj sep cost'!O50-'Inj sep cost'!AF50</f>
        <v>#NAME?</v>
      </c>
      <c r="R52" s="19" t="e">
        <f ca="1">$C52*'Total CH4 prod CO2 Inj'!P50+$D52*'Total CH4 prod CO2 Inj'!AG50-'Inj sep cost'!P50-'Inj sep cost'!AG50</f>
        <v>#NAME?</v>
      </c>
      <c r="S52" s="19" t="e">
        <f ca="1">$C52*'Total CH4 prod CO2 Inj'!Q50+$D52*'Total CH4 prod CO2 Inj'!AH50-'Inj sep cost'!Q50-'Inj sep cost'!AH50</f>
        <v>#NAME?</v>
      </c>
    </row>
    <row r="53" spans="2:19" x14ac:dyDescent="0.45">
      <c r="B53">
        <v>47</v>
      </c>
      <c r="C53" s="17" t="e">
        <f ca="1">_xll.RiskTriang($D$2,$E$2,$F$2)</f>
        <v>#NAME?</v>
      </c>
      <c r="D53" s="17" t="e">
        <f t="shared" ca="1" si="0"/>
        <v>#NAME?</v>
      </c>
      <c r="E53" s="19" t="e">
        <f ca="1">$C53*'Total CH4 prod CO2 Inj'!C51+$D53*'Total CH4 prod CO2 Inj'!T51-'Inj sep cost'!C51-'Inj sep cost'!T51</f>
        <v>#NAME?</v>
      </c>
      <c r="F53" s="19" t="e">
        <f ca="1">$C53*'Total CH4 prod CO2 Inj'!D51+$D53*'Total CH4 prod CO2 Inj'!U51-'Inj sep cost'!D51-'Inj sep cost'!U51</f>
        <v>#NAME?</v>
      </c>
      <c r="G53" s="19" t="e">
        <f ca="1">$C53*'Total CH4 prod CO2 Inj'!E51+$D53*'Total CH4 prod CO2 Inj'!V51-'Inj sep cost'!E51-'Inj sep cost'!V51</f>
        <v>#NAME?</v>
      </c>
      <c r="H53" s="19" t="e">
        <f ca="1">$C53*'Total CH4 prod CO2 Inj'!F51+$D53*'Total CH4 prod CO2 Inj'!W51-'Inj sep cost'!F51-'Inj sep cost'!W51</f>
        <v>#NAME?</v>
      </c>
      <c r="I53" s="19" t="e">
        <f ca="1">$C53*'Total CH4 prod CO2 Inj'!G51+$D53*'Total CH4 prod CO2 Inj'!X51-'Inj sep cost'!G51-'Inj sep cost'!X51</f>
        <v>#NAME?</v>
      </c>
      <c r="J53" s="19" t="e">
        <f ca="1">$C53*'Total CH4 prod CO2 Inj'!H51+$D53*'Total CH4 prod CO2 Inj'!Y51-'Inj sep cost'!H51-'Inj sep cost'!Y51</f>
        <v>#NAME?</v>
      </c>
      <c r="K53" s="19" t="e">
        <f ca="1">$C53*'Total CH4 prod CO2 Inj'!I51+$D53*'Total CH4 prod CO2 Inj'!Z51-'Inj sep cost'!I51-'Inj sep cost'!Z51</f>
        <v>#NAME?</v>
      </c>
      <c r="L53" s="19" t="e">
        <f ca="1">$C53*'Total CH4 prod CO2 Inj'!J51+$D53*'Total CH4 prod CO2 Inj'!AA51-'Inj sep cost'!J51-'Inj sep cost'!AA51</f>
        <v>#NAME?</v>
      </c>
      <c r="M53" s="19" t="e">
        <f ca="1">$C53*'Total CH4 prod CO2 Inj'!K51+$D53*'Total CH4 prod CO2 Inj'!AB51-'Inj sep cost'!K51-'Inj sep cost'!AB51</f>
        <v>#NAME?</v>
      </c>
      <c r="N53" s="19" t="e">
        <f ca="1">$C53*'Total CH4 prod CO2 Inj'!L51+$D53*'Total CH4 prod CO2 Inj'!AC51-'Inj sep cost'!L51-'Inj sep cost'!AC51</f>
        <v>#NAME?</v>
      </c>
      <c r="O53" s="19" t="e">
        <f ca="1">$C53*'Total CH4 prod CO2 Inj'!M51+$D53*'Total CH4 prod CO2 Inj'!AD51-'Inj sep cost'!M51-'Inj sep cost'!AD51</f>
        <v>#NAME?</v>
      </c>
      <c r="P53" s="19" t="e">
        <f ca="1">$C53*'Total CH4 prod CO2 Inj'!N51+$D53*'Total CH4 prod CO2 Inj'!AE51-'Inj sep cost'!N51-'Inj sep cost'!AE51</f>
        <v>#NAME?</v>
      </c>
      <c r="Q53" s="19" t="e">
        <f ca="1">$C53*'Total CH4 prod CO2 Inj'!O51+$D53*'Total CH4 prod CO2 Inj'!AF51-'Inj sep cost'!O51-'Inj sep cost'!AF51</f>
        <v>#NAME?</v>
      </c>
      <c r="R53" s="19" t="e">
        <f ca="1">$C53*'Total CH4 prod CO2 Inj'!P51+$D53*'Total CH4 prod CO2 Inj'!AG51-'Inj sep cost'!P51-'Inj sep cost'!AG51</f>
        <v>#NAME?</v>
      </c>
      <c r="S53" s="19" t="e">
        <f ca="1">$C53*'Total CH4 prod CO2 Inj'!Q51+$D53*'Total CH4 prod CO2 Inj'!AH51-'Inj sep cost'!Q51-'Inj sep cost'!AH51</f>
        <v>#NAME?</v>
      </c>
    </row>
    <row r="54" spans="2:19" x14ac:dyDescent="0.45">
      <c r="B54">
        <v>48</v>
      </c>
      <c r="C54" s="17" t="e">
        <f ca="1">_xll.RiskTriang($D$2,$E$2,$F$2)</f>
        <v>#NAME?</v>
      </c>
      <c r="D54" s="17" t="e">
        <f t="shared" ca="1" si="0"/>
        <v>#NAME?</v>
      </c>
      <c r="E54" s="19" t="e">
        <f ca="1">$C54*'Total CH4 prod CO2 Inj'!C52+$D54*'Total CH4 prod CO2 Inj'!T52-'Inj sep cost'!C52-'Inj sep cost'!T52</f>
        <v>#NAME?</v>
      </c>
      <c r="F54" s="19" t="e">
        <f ca="1">$C54*'Total CH4 prod CO2 Inj'!D52+$D54*'Total CH4 prod CO2 Inj'!U52-'Inj sep cost'!D52-'Inj sep cost'!U52</f>
        <v>#NAME?</v>
      </c>
      <c r="G54" s="19" t="e">
        <f ca="1">$C54*'Total CH4 prod CO2 Inj'!E52+$D54*'Total CH4 prod CO2 Inj'!V52-'Inj sep cost'!E52-'Inj sep cost'!V52</f>
        <v>#NAME?</v>
      </c>
      <c r="H54" s="19" t="e">
        <f ca="1">$C54*'Total CH4 prod CO2 Inj'!F52+$D54*'Total CH4 prod CO2 Inj'!W52-'Inj sep cost'!F52-'Inj sep cost'!W52</f>
        <v>#NAME?</v>
      </c>
      <c r="I54" s="19" t="e">
        <f ca="1">$C54*'Total CH4 prod CO2 Inj'!G52+$D54*'Total CH4 prod CO2 Inj'!X52-'Inj sep cost'!G52-'Inj sep cost'!X52</f>
        <v>#NAME?</v>
      </c>
      <c r="J54" s="19" t="e">
        <f ca="1">$C54*'Total CH4 prod CO2 Inj'!H52+$D54*'Total CH4 prod CO2 Inj'!Y52-'Inj sep cost'!H52-'Inj sep cost'!Y52</f>
        <v>#NAME?</v>
      </c>
      <c r="K54" s="19" t="e">
        <f ca="1">$C54*'Total CH4 prod CO2 Inj'!I52+$D54*'Total CH4 prod CO2 Inj'!Z52-'Inj sep cost'!I52-'Inj sep cost'!Z52</f>
        <v>#NAME?</v>
      </c>
      <c r="L54" s="19" t="e">
        <f ca="1">$C54*'Total CH4 prod CO2 Inj'!J52+$D54*'Total CH4 prod CO2 Inj'!AA52-'Inj sep cost'!J52-'Inj sep cost'!AA52</f>
        <v>#NAME?</v>
      </c>
      <c r="M54" s="19" t="e">
        <f ca="1">$C54*'Total CH4 prod CO2 Inj'!K52+$D54*'Total CH4 prod CO2 Inj'!AB52-'Inj sep cost'!K52-'Inj sep cost'!AB52</f>
        <v>#NAME?</v>
      </c>
      <c r="N54" s="19" t="e">
        <f ca="1">$C54*'Total CH4 prod CO2 Inj'!L52+$D54*'Total CH4 prod CO2 Inj'!AC52-'Inj sep cost'!L52-'Inj sep cost'!AC52</f>
        <v>#NAME?</v>
      </c>
      <c r="O54" s="19" t="e">
        <f ca="1">$C54*'Total CH4 prod CO2 Inj'!M52+$D54*'Total CH4 prod CO2 Inj'!AD52-'Inj sep cost'!M52-'Inj sep cost'!AD52</f>
        <v>#NAME?</v>
      </c>
      <c r="P54" s="19" t="e">
        <f ca="1">$C54*'Total CH4 prod CO2 Inj'!N52+$D54*'Total CH4 prod CO2 Inj'!AE52-'Inj sep cost'!N52-'Inj sep cost'!AE52</f>
        <v>#NAME?</v>
      </c>
      <c r="Q54" s="19" t="e">
        <f ca="1">$C54*'Total CH4 prod CO2 Inj'!O52+$D54*'Total CH4 prod CO2 Inj'!AF52-'Inj sep cost'!O52-'Inj sep cost'!AF52</f>
        <v>#NAME?</v>
      </c>
      <c r="R54" s="19" t="e">
        <f ca="1">$C54*'Total CH4 prod CO2 Inj'!P52+$D54*'Total CH4 prod CO2 Inj'!AG52-'Inj sep cost'!P52-'Inj sep cost'!AG52</f>
        <v>#NAME?</v>
      </c>
      <c r="S54" s="19" t="e">
        <f ca="1">$C54*'Total CH4 prod CO2 Inj'!Q52+$D54*'Total CH4 prod CO2 Inj'!AH52-'Inj sep cost'!Q52-'Inj sep cost'!AH52</f>
        <v>#NAME?</v>
      </c>
    </row>
    <row r="55" spans="2:19" x14ac:dyDescent="0.45">
      <c r="B55">
        <v>49</v>
      </c>
      <c r="C55" s="17" t="e">
        <f ca="1">_xll.RiskTriang($D$2,$E$2,$F$2)</f>
        <v>#NAME?</v>
      </c>
      <c r="D55" s="17" t="e">
        <f t="shared" ca="1" si="0"/>
        <v>#NAME?</v>
      </c>
      <c r="E55" s="19" t="e">
        <f ca="1">$C55*'Total CH4 prod CO2 Inj'!C53+$D55*'Total CH4 prod CO2 Inj'!T53-'Inj sep cost'!C53-'Inj sep cost'!T53</f>
        <v>#NAME?</v>
      </c>
      <c r="F55" s="19" t="e">
        <f ca="1">$C55*'Total CH4 prod CO2 Inj'!D53+$D55*'Total CH4 prod CO2 Inj'!U53-'Inj sep cost'!D53-'Inj sep cost'!U53</f>
        <v>#NAME?</v>
      </c>
      <c r="G55" s="19" t="e">
        <f ca="1">$C55*'Total CH4 prod CO2 Inj'!E53+$D55*'Total CH4 prod CO2 Inj'!V53-'Inj sep cost'!E53-'Inj sep cost'!V53</f>
        <v>#NAME?</v>
      </c>
      <c r="H55" s="19" t="e">
        <f ca="1">$C55*'Total CH4 prod CO2 Inj'!F53+$D55*'Total CH4 prod CO2 Inj'!W53-'Inj sep cost'!F53-'Inj sep cost'!W53</f>
        <v>#NAME?</v>
      </c>
      <c r="I55" s="19" t="e">
        <f ca="1">$C55*'Total CH4 prod CO2 Inj'!G53+$D55*'Total CH4 prod CO2 Inj'!X53-'Inj sep cost'!G53-'Inj sep cost'!X53</f>
        <v>#NAME?</v>
      </c>
      <c r="J55" s="19" t="e">
        <f ca="1">$C55*'Total CH4 prod CO2 Inj'!H53+$D55*'Total CH4 prod CO2 Inj'!Y53-'Inj sep cost'!H53-'Inj sep cost'!Y53</f>
        <v>#NAME?</v>
      </c>
      <c r="K55" s="19" t="e">
        <f ca="1">$C55*'Total CH4 prod CO2 Inj'!I53+$D55*'Total CH4 prod CO2 Inj'!Z53-'Inj sep cost'!I53-'Inj sep cost'!Z53</f>
        <v>#NAME?</v>
      </c>
      <c r="L55" s="19" t="e">
        <f ca="1">$C55*'Total CH4 prod CO2 Inj'!J53+$D55*'Total CH4 prod CO2 Inj'!AA53-'Inj sep cost'!J53-'Inj sep cost'!AA53</f>
        <v>#NAME?</v>
      </c>
      <c r="M55" s="19" t="e">
        <f ca="1">$C55*'Total CH4 prod CO2 Inj'!K53+$D55*'Total CH4 prod CO2 Inj'!AB53-'Inj sep cost'!K53-'Inj sep cost'!AB53</f>
        <v>#NAME?</v>
      </c>
      <c r="N55" s="19" t="e">
        <f ca="1">$C55*'Total CH4 prod CO2 Inj'!L53+$D55*'Total CH4 prod CO2 Inj'!AC53-'Inj sep cost'!L53-'Inj sep cost'!AC53</f>
        <v>#NAME?</v>
      </c>
      <c r="O55" s="19" t="e">
        <f ca="1">$C55*'Total CH4 prod CO2 Inj'!M53+$D55*'Total CH4 prod CO2 Inj'!AD53-'Inj sep cost'!M53-'Inj sep cost'!AD53</f>
        <v>#NAME?</v>
      </c>
      <c r="P55" s="19" t="e">
        <f ca="1">$C55*'Total CH4 prod CO2 Inj'!N53+$D55*'Total CH4 prod CO2 Inj'!AE53-'Inj sep cost'!N53-'Inj sep cost'!AE53</f>
        <v>#NAME?</v>
      </c>
      <c r="Q55" s="19" t="e">
        <f ca="1">$C55*'Total CH4 prod CO2 Inj'!O53+$D55*'Total CH4 prod CO2 Inj'!AF53-'Inj sep cost'!O53-'Inj sep cost'!AF53</f>
        <v>#NAME?</v>
      </c>
      <c r="R55" s="19" t="e">
        <f ca="1">$C55*'Total CH4 prod CO2 Inj'!P53+$D55*'Total CH4 prod CO2 Inj'!AG53-'Inj sep cost'!P53-'Inj sep cost'!AG53</f>
        <v>#NAME?</v>
      </c>
      <c r="S55" s="19" t="e">
        <f ca="1">$C55*'Total CH4 prod CO2 Inj'!Q53+$D55*'Total CH4 prod CO2 Inj'!AH53-'Inj sep cost'!Q53-'Inj sep cost'!AH53</f>
        <v>#NAME?</v>
      </c>
    </row>
    <row r="56" spans="2:19" x14ac:dyDescent="0.45">
      <c r="B56">
        <v>50</v>
      </c>
      <c r="C56" s="17" t="e">
        <f ca="1">_xll.RiskTriang($D$2,$E$2,$F$2)</f>
        <v>#NAME?</v>
      </c>
      <c r="D56" s="17" t="e">
        <f t="shared" ca="1" si="0"/>
        <v>#NAME?</v>
      </c>
      <c r="E56" s="19" t="e">
        <f ca="1">$C56*'Total CH4 prod CO2 Inj'!C54+$D56*'Total CH4 prod CO2 Inj'!T54-'Inj sep cost'!C54-'Inj sep cost'!T54</f>
        <v>#NAME?</v>
      </c>
      <c r="F56" s="19" t="e">
        <f ca="1">$C56*'Total CH4 prod CO2 Inj'!D54+$D56*'Total CH4 prod CO2 Inj'!U54-'Inj sep cost'!D54-'Inj sep cost'!U54</f>
        <v>#NAME?</v>
      </c>
      <c r="G56" s="19" t="e">
        <f ca="1">$C56*'Total CH4 prod CO2 Inj'!E54+$D56*'Total CH4 prod CO2 Inj'!V54-'Inj sep cost'!E54-'Inj sep cost'!V54</f>
        <v>#NAME?</v>
      </c>
      <c r="H56" s="19" t="e">
        <f ca="1">$C56*'Total CH4 prod CO2 Inj'!F54+$D56*'Total CH4 prod CO2 Inj'!W54-'Inj sep cost'!F54-'Inj sep cost'!W54</f>
        <v>#NAME?</v>
      </c>
      <c r="I56" s="19" t="e">
        <f ca="1">$C56*'Total CH4 prod CO2 Inj'!G54+$D56*'Total CH4 prod CO2 Inj'!X54-'Inj sep cost'!G54-'Inj sep cost'!X54</f>
        <v>#NAME?</v>
      </c>
      <c r="J56" s="19" t="e">
        <f ca="1">$C56*'Total CH4 prod CO2 Inj'!H54+$D56*'Total CH4 prod CO2 Inj'!Y54-'Inj sep cost'!H54-'Inj sep cost'!Y54</f>
        <v>#NAME?</v>
      </c>
      <c r="K56" s="19" t="e">
        <f ca="1">$C56*'Total CH4 prod CO2 Inj'!I54+$D56*'Total CH4 prod CO2 Inj'!Z54-'Inj sep cost'!I54-'Inj sep cost'!Z54</f>
        <v>#NAME?</v>
      </c>
      <c r="L56" s="19" t="e">
        <f ca="1">$C56*'Total CH4 prod CO2 Inj'!J54+$D56*'Total CH4 prod CO2 Inj'!AA54-'Inj sep cost'!J54-'Inj sep cost'!AA54</f>
        <v>#NAME?</v>
      </c>
      <c r="M56" s="19" t="e">
        <f ca="1">$C56*'Total CH4 prod CO2 Inj'!K54+$D56*'Total CH4 prod CO2 Inj'!AB54-'Inj sep cost'!K54-'Inj sep cost'!AB54</f>
        <v>#NAME?</v>
      </c>
      <c r="N56" s="19" t="e">
        <f ca="1">$C56*'Total CH4 prod CO2 Inj'!L54+$D56*'Total CH4 prod CO2 Inj'!AC54-'Inj sep cost'!L54-'Inj sep cost'!AC54</f>
        <v>#NAME?</v>
      </c>
      <c r="O56" s="19" t="e">
        <f ca="1">$C56*'Total CH4 prod CO2 Inj'!M54+$D56*'Total CH4 prod CO2 Inj'!AD54-'Inj sep cost'!M54-'Inj sep cost'!AD54</f>
        <v>#NAME?</v>
      </c>
      <c r="P56" s="19" t="e">
        <f ca="1">$C56*'Total CH4 prod CO2 Inj'!N54+$D56*'Total CH4 prod CO2 Inj'!AE54-'Inj sep cost'!N54-'Inj sep cost'!AE54</f>
        <v>#NAME?</v>
      </c>
      <c r="Q56" s="19" t="e">
        <f ca="1">$C56*'Total CH4 prod CO2 Inj'!O54+$D56*'Total CH4 prod CO2 Inj'!AF54-'Inj sep cost'!O54-'Inj sep cost'!AF54</f>
        <v>#NAME?</v>
      </c>
      <c r="R56" s="19" t="e">
        <f ca="1">$C56*'Total CH4 prod CO2 Inj'!P54+$D56*'Total CH4 prod CO2 Inj'!AG54-'Inj sep cost'!P54-'Inj sep cost'!AG54</f>
        <v>#NAME?</v>
      </c>
      <c r="S56" s="19" t="e">
        <f ca="1">$C56*'Total CH4 prod CO2 Inj'!Q54+$D56*'Total CH4 prod CO2 Inj'!AH54-'Inj sep cost'!Q54-'Inj sep cost'!AH54</f>
        <v>#NAME?</v>
      </c>
    </row>
    <row r="57" spans="2:19" x14ac:dyDescent="0.45">
      <c r="B57">
        <v>51</v>
      </c>
      <c r="C57" s="17" t="e">
        <f ca="1">_xll.RiskTriang($D$2,$E$2,$F$2)</f>
        <v>#NAME?</v>
      </c>
      <c r="D57" s="17" t="e">
        <f t="shared" ca="1" si="0"/>
        <v>#NAME?</v>
      </c>
      <c r="E57" s="19" t="e">
        <f ca="1">$C57*'Total CH4 prod CO2 Inj'!C55+$D57*'Total CH4 prod CO2 Inj'!T55-'Inj sep cost'!C55-'Inj sep cost'!T55</f>
        <v>#NAME?</v>
      </c>
      <c r="F57" s="19" t="e">
        <f ca="1">$C57*'Total CH4 prod CO2 Inj'!D55+$D57*'Total CH4 prod CO2 Inj'!U55-'Inj sep cost'!D55-'Inj sep cost'!U55</f>
        <v>#NAME?</v>
      </c>
      <c r="G57" s="19" t="e">
        <f ca="1">$C57*'Total CH4 prod CO2 Inj'!E55+$D57*'Total CH4 prod CO2 Inj'!V55-'Inj sep cost'!E55-'Inj sep cost'!V55</f>
        <v>#NAME?</v>
      </c>
      <c r="H57" s="19" t="e">
        <f ca="1">$C57*'Total CH4 prod CO2 Inj'!F55+$D57*'Total CH4 prod CO2 Inj'!W55-'Inj sep cost'!F55-'Inj sep cost'!W55</f>
        <v>#NAME?</v>
      </c>
      <c r="I57" s="19" t="e">
        <f ca="1">$C57*'Total CH4 prod CO2 Inj'!G55+$D57*'Total CH4 prod CO2 Inj'!X55-'Inj sep cost'!G55-'Inj sep cost'!X55</f>
        <v>#NAME?</v>
      </c>
      <c r="J57" s="19" t="e">
        <f ca="1">$C57*'Total CH4 prod CO2 Inj'!H55+$D57*'Total CH4 prod CO2 Inj'!Y55-'Inj sep cost'!H55-'Inj sep cost'!Y55</f>
        <v>#NAME?</v>
      </c>
      <c r="K57" s="19" t="e">
        <f ca="1">$C57*'Total CH4 prod CO2 Inj'!I55+$D57*'Total CH4 prod CO2 Inj'!Z55-'Inj sep cost'!I55-'Inj sep cost'!Z55</f>
        <v>#NAME?</v>
      </c>
      <c r="L57" s="19" t="e">
        <f ca="1">$C57*'Total CH4 prod CO2 Inj'!J55+$D57*'Total CH4 prod CO2 Inj'!AA55-'Inj sep cost'!J55-'Inj sep cost'!AA55</f>
        <v>#NAME?</v>
      </c>
      <c r="M57" s="19" t="e">
        <f ca="1">$C57*'Total CH4 prod CO2 Inj'!K55+$D57*'Total CH4 prod CO2 Inj'!AB55-'Inj sep cost'!K55-'Inj sep cost'!AB55</f>
        <v>#NAME?</v>
      </c>
      <c r="N57" s="19" t="e">
        <f ca="1">$C57*'Total CH4 prod CO2 Inj'!L55+$D57*'Total CH4 prod CO2 Inj'!AC55-'Inj sep cost'!L55-'Inj sep cost'!AC55</f>
        <v>#NAME?</v>
      </c>
      <c r="O57" s="19" t="e">
        <f ca="1">$C57*'Total CH4 prod CO2 Inj'!M55+$D57*'Total CH4 prod CO2 Inj'!AD55-'Inj sep cost'!M55-'Inj sep cost'!AD55</f>
        <v>#NAME?</v>
      </c>
      <c r="P57" s="19" t="e">
        <f ca="1">$C57*'Total CH4 prod CO2 Inj'!N55+$D57*'Total CH4 prod CO2 Inj'!AE55-'Inj sep cost'!N55-'Inj sep cost'!AE55</f>
        <v>#NAME?</v>
      </c>
      <c r="Q57" s="19" t="e">
        <f ca="1">$C57*'Total CH4 prod CO2 Inj'!O55+$D57*'Total CH4 prod CO2 Inj'!AF55-'Inj sep cost'!O55-'Inj sep cost'!AF55</f>
        <v>#NAME?</v>
      </c>
      <c r="R57" s="19" t="e">
        <f ca="1">$C57*'Total CH4 prod CO2 Inj'!P55+$D57*'Total CH4 prod CO2 Inj'!AG55-'Inj sep cost'!P55-'Inj sep cost'!AG55</f>
        <v>#NAME?</v>
      </c>
      <c r="S57" s="19" t="e">
        <f ca="1">$C57*'Total CH4 prod CO2 Inj'!Q55+$D57*'Total CH4 prod CO2 Inj'!AH55-'Inj sep cost'!Q55-'Inj sep cost'!AH55</f>
        <v>#NAME?</v>
      </c>
    </row>
    <row r="58" spans="2:19" x14ac:dyDescent="0.45">
      <c r="B58">
        <v>52</v>
      </c>
      <c r="C58" s="17" t="e">
        <f ca="1">_xll.RiskTriang($D$2,$E$2,$F$2)</f>
        <v>#NAME?</v>
      </c>
      <c r="D58" s="17" t="e">
        <f t="shared" ca="1" si="0"/>
        <v>#NAME?</v>
      </c>
      <c r="E58" s="19" t="e">
        <f ca="1">$C58*'Total CH4 prod CO2 Inj'!C56+$D58*'Total CH4 prod CO2 Inj'!T56-'Inj sep cost'!C56-'Inj sep cost'!T56</f>
        <v>#NAME?</v>
      </c>
      <c r="F58" s="19" t="e">
        <f ca="1">$C58*'Total CH4 prod CO2 Inj'!D56+$D58*'Total CH4 prod CO2 Inj'!U56-'Inj sep cost'!D56-'Inj sep cost'!U56</f>
        <v>#NAME?</v>
      </c>
      <c r="G58" s="19" t="e">
        <f ca="1">$C58*'Total CH4 prod CO2 Inj'!E56+$D58*'Total CH4 prod CO2 Inj'!V56-'Inj sep cost'!E56-'Inj sep cost'!V56</f>
        <v>#NAME?</v>
      </c>
      <c r="H58" s="19" t="e">
        <f ca="1">$C58*'Total CH4 prod CO2 Inj'!F56+$D58*'Total CH4 prod CO2 Inj'!W56-'Inj sep cost'!F56-'Inj sep cost'!W56</f>
        <v>#NAME?</v>
      </c>
      <c r="I58" s="19" t="e">
        <f ca="1">$C58*'Total CH4 prod CO2 Inj'!G56+$D58*'Total CH4 prod CO2 Inj'!X56-'Inj sep cost'!G56-'Inj sep cost'!X56</f>
        <v>#NAME?</v>
      </c>
      <c r="J58" s="19" t="e">
        <f ca="1">$C58*'Total CH4 prod CO2 Inj'!H56+$D58*'Total CH4 prod CO2 Inj'!Y56-'Inj sep cost'!H56-'Inj sep cost'!Y56</f>
        <v>#NAME?</v>
      </c>
      <c r="K58" s="19" t="e">
        <f ca="1">$C58*'Total CH4 prod CO2 Inj'!I56+$D58*'Total CH4 prod CO2 Inj'!Z56-'Inj sep cost'!I56-'Inj sep cost'!Z56</f>
        <v>#NAME?</v>
      </c>
      <c r="L58" s="19" t="e">
        <f ca="1">$C58*'Total CH4 prod CO2 Inj'!J56+$D58*'Total CH4 prod CO2 Inj'!AA56-'Inj sep cost'!J56-'Inj sep cost'!AA56</f>
        <v>#NAME?</v>
      </c>
      <c r="M58" s="19" t="e">
        <f ca="1">$C58*'Total CH4 prod CO2 Inj'!K56+$D58*'Total CH4 prod CO2 Inj'!AB56-'Inj sep cost'!K56-'Inj sep cost'!AB56</f>
        <v>#NAME?</v>
      </c>
      <c r="N58" s="19" t="e">
        <f ca="1">$C58*'Total CH4 prod CO2 Inj'!L56+$D58*'Total CH4 prod CO2 Inj'!AC56-'Inj sep cost'!L56-'Inj sep cost'!AC56</f>
        <v>#NAME?</v>
      </c>
      <c r="O58" s="19" t="e">
        <f ca="1">$C58*'Total CH4 prod CO2 Inj'!M56+$D58*'Total CH4 prod CO2 Inj'!AD56-'Inj sep cost'!M56-'Inj sep cost'!AD56</f>
        <v>#NAME?</v>
      </c>
      <c r="P58" s="19" t="e">
        <f ca="1">$C58*'Total CH4 prod CO2 Inj'!N56+$D58*'Total CH4 prod CO2 Inj'!AE56-'Inj sep cost'!N56-'Inj sep cost'!AE56</f>
        <v>#NAME?</v>
      </c>
      <c r="Q58" s="19" t="e">
        <f ca="1">$C58*'Total CH4 prod CO2 Inj'!O56+$D58*'Total CH4 prod CO2 Inj'!AF56-'Inj sep cost'!O56-'Inj sep cost'!AF56</f>
        <v>#NAME?</v>
      </c>
      <c r="R58" s="19" t="e">
        <f ca="1">$C58*'Total CH4 prod CO2 Inj'!P56+$D58*'Total CH4 prod CO2 Inj'!AG56-'Inj sep cost'!P56-'Inj sep cost'!AG56</f>
        <v>#NAME?</v>
      </c>
      <c r="S58" s="19" t="e">
        <f ca="1">$C58*'Total CH4 prod CO2 Inj'!Q56+$D58*'Total CH4 prod CO2 Inj'!AH56-'Inj sep cost'!Q56-'Inj sep cost'!AH56</f>
        <v>#NAME?</v>
      </c>
    </row>
    <row r="59" spans="2:19" x14ac:dyDescent="0.45">
      <c r="B59">
        <v>53</v>
      </c>
      <c r="C59" s="17" t="e">
        <f ca="1">_xll.RiskTriang($D$2,$E$2,$F$2)</f>
        <v>#NAME?</v>
      </c>
      <c r="D59" s="17" t="e">
        <f t="shared" ca="1" si="0"/>
        <v>#NAME?</v>
      </c>
      <c r="E59" s="19" t="e">
        <f ca="1">$C59*'Total CH4 prod CO2 Inj'!C57+$D59*'Total CH4 prod CO2 Inj'!T57-'Inj sep cost'!C57-'Inj sep cost'!T57</f>
        <v>#NAME?</v>
      </c>
      <c r="F59" s="19" t="e">
        <f ca="1">$C59*'Total CH4 prod CO2 Inj'!D57+$D59*'Total CH4 prod CO2 Inj'!U57-'Inj sep cost'!D57-'Inj sep cost'!U57</f>
        <v>#NAME?</v>
      </c>
      <c r="G59" s="19" t="e">
        <f ca="1">$C59*'Total CH4 prod CO2 Inj'!E57+$D59*'Total CH4 prod CO2 Inj'!V57-'Inj sep cost'!E57-'Inj sep cost'!V57</f>
        <v>#NAME?</v>
      </c>
      <c r="H59" s="19" t="e">
        <f ca="1">$C59*'Total CH4 prod CO2 Inj'!F57+$D59*'Total CH4 prod CO2 Inj'!W57-'Inj sep cost'!F57-'Inj sep cost'!W57</f>
        <v>#NAME?</v>
      </c>
      <c r="I59" s="19" t="e">
        <f ca="1">$C59*'Total CH4 prod CO2 Inj'!G57+$D59*'Total CH4 prod CO2 Inj'!X57-'Inj sep cost'!G57-'Inj sep cost'!X57</f>
        <v>#NAME?</v>
      </c>
      <c r="J59" s="19" t="e">
        <f ca="1">$C59*'Total CH4 prod CO2 Inj'!H57+$D59*'Total CH4 prod CO2 Inj'!Y57-'Inj sep cost'!H57-'Inj sep cost'!Y57</f>
        <v>#NAME?</v>
      </c>
      <c r="K59" s="19" t="e">
        <f ca="1">$C59*'Total CH4 prod CO2 Inj'!I57+$D59*'Total CH4 prod CO2 Inj'!Z57-'Inj sep cost'!I57-'Inj sep cost'!Z57</f>
        <v>#NAME?</v>
      </c>
      <c r="L59" s="19" t="e">
        <f ca="1">$C59*'Total CH4 prod CO2 Inj'!J57+$D59*'Total CH4 prod CO2 Inj'!AA57-'Inj sep cost'!J57-'Inj sep cost'!AA57</f>
        <v>#NAME?</v>
      </c>
      <c r="M59" s="19" t="e">
        <f ca="1">$C59*'Total CH4 prod CO2 Inj'!K57+$D59*'Total CH4 prod CO2 Inj'!AB57-'Inj sep cost'!K57-'Inj sep cost'!AB57</f>
        <v>#NAME?</v>
      </c>
      <c r="N59" s="19" t="e">
        <f ca="1">$C59*'Total CH4 prod CO2 Inj'!L57+$D59*'Total CH4 prod CO2 Inj'!AC57-'Inj sep cost'!L57-'Inj sep cost'!AC57</f>
        <v>#NAME?</v>
      </c>
      <c r="O59" s="19" t="e">
        <f ca="1">$C59*'Total CH4 prod CO2 Inj'!M57+$D59*'Total CH4 prod CO2 Inj'!AD57-'Inj sep cost'!M57-'Inj sep cost'!AD57</f>
        <v>#NAME?</v>
      </c>
      <c r="P59" s="19" t="e">
        <f ca="1">$C59*'Total CH4 prod CO2 Inj'!N57+$D59*'Total CH4 prod CO2 Inj'!AE57-'Inj sep cost'!N57-'Inj sep cost'!AE57</f>
        <v>#NAME?</v>
      </c>
      <c r="Q59" s="19" t="e">
        <f ca="1">$C59*'Total CH4 prod CO2 Inj'!O57+$D59*'Total CH4 prod CO2 Inj'!AF57-'Inj sep cost'!O57-'Inj sep cost'!AF57</f>
        <v>#NAME?</v>
      </c>
      <c r="R59" s="19" t="e">
        <f ca="1">$C59*'Total CH4 prod CO2 Inj'!P57+$D59*'Total CH4 prod CO2 Inj'!AG57-'Inj sep cost'!P57-'Inj sep cost'!AG57</f>
        <v>#NAME?</v>
      </c>
      <c r="S59" s="19" t="e">
        <f ca="1">$C59*'Total CH4 prod CO2 Inj'!Q57+$D59*'Total CH4 prod CO2 Inj'!AH57-'Inj sep cost'!Q57-'Inj sep cost'!AH57</f>
        <v>#NAME?</v>
      </c>
    </row>
    <row r="60" spans="2:19" x14ac:dyDescent="0.45">
      <c r="B60">
        <v>54</v>
      </c>
      <c r="C60" s="17" t="e">
        <f ca="1">_xll.RiskTriang($D$2,$E$2,$F$2)</f>
        <v>#NAME?</v>
      </c>
      <c r="D60" s="17" t="e">
        <f t="shared" ca="1" si="0"/>
        <v>#NAME?</v>
      </c>
      <c r="E60" s="19" t="e">
        <f ca="1">$C60*'Total CH4 prod CO2 Inj'!C58+$D60*'Total CH4 prod CO2 Inj'!T58-'Inj sep cost'!C58-'Inj sep cost'!T58</f>
        <v>#NAME?</v>
      </c>
      <c r="F60" s="19" t="e">
        <f ca="1">$C60*'Total CH4 prod CO2 Inj'!D58+$D60*'Total CH4 prod CO2 Inj'!U58-'Inj sep cost'!D58-'Inj sep cost'!U58</f>
        <v>#NAME?</v>
      </c>
      <c r="G60" s="19" t="e">
        <f ca="1">$C60*'Total CH4 prod CO2 Inj'!E58+$D60*'Total CH4 prod CO2 Inj'!V58-'Inj sep cost'!E58-'Inj sep cost'!V58</f>
        <v>#NAME?</v>
      </c>
      <c r="H60" s="19" t="e">
        <f ca="1">$C60*'Total CH4 prod CO2 Inj'!F58+$D60*'Total CH4 prod CO2 Inj'!W58-'Inj sep cost'!F58-'Inj sep cost'!W58</f>
        <v>#NAME?</v>
      </c>
      <c r="I60" s="19" t="e">
        <f ca="1">$C60*'Total CH4 prod CO2 Inj'!G58+$D60*'Total CH4 prod CO2 Inj'!X58-'Inj sep cost'!G58-'Inj sep cost'!X58</f>
        <v>#NAME?</v>
      </c>
      <c r="J60" s="19" t="e">
        <f ca="1">$C60*'Total CH4 prod CO2 Inj'!H58+$D60*'Total CH4 prod CO2 Inj'!Y58-'Inj sep cost'!H58-'Inj sep cost'!Y58</f>
        <v>#NAME?</v>
      </c>
      <c r="K60" s="19" t="e">
        <f ca="1">$C60*'Total CH4 prod CO2 Inj'!I58+$D60*'Total CH4 prod CO2 Inj'!Z58-'Inj sep cost'!I58-'Inj sep cost'!Z58</f>
        <v>#NAME?</v>
      </c>
      <c r="L60" s="19" t="e">
        <f ca="1">$C60*'Total CH4 prod CO2 Inj'!J58+$D60*'Total CH4 prod CO2 Inj'!AA58-'Inj sep cost'!J58-'Inj sep cost'!AA58</f>
        <v>#NAME?</v>
      </c>
      <c r="M60" s="19" t="e">
        <f ca="1">$C60*'Total CH4 prod CO2 Inj'!K58+$D60*'Total CH4 prod CO2 Inj'!AB58-'Inj sep cost'!K58-'Inj sep cost'!AB58</f>
        <v>#NAME?</v>
      </c>
      <c r="N60" s="19" t="e">
        <f ca="1">$C60*'Total CH4 prod CO2 Inj'!L58+$D60*'Total CH4 prod CO2 Inj'!AC58-'Inj sep cost'!L58-'Inj sep cost'!AC58</f>
        <v>#NAME?</v>
      </c>
      <c r="O60" s="19" t="e">
        <f ca="1">$C60*'Total CH4 prod CO2 Inj'!M58+$D60*'Total CH4 prod CO2 Inj'!AD58-'Inj sep cost'!M58-'Inj sep cost'!AD58</f>
        <v>#NAME?</v>
      </c>
      <c r="P60" s="19" t="e">
        <f ca="1">$C60*'Total CH4 prod CO2 Inj'!N58+$D60*'Total CH4 prod CO2 Inj'!AE58-'Inj sep cost'!N58-'Inj sep cost'!AE58</f>
        <v>#NAME?</v>
      </c>
      <c r="Q60" s="19" t="e">
        <f ca="1">$C60*'Total CH4 prod CO2 Inj'!O58+$D60*'Total CH4 prod CO2 Inj'!AF58-'Inj sep cost'!O58-'Inj sep cost'!AF58</f>
        <v>#NAME?</v>
      </c>
      <c r="R60" s="19" t="e">
        <f ca="1">$C60*'Total CH4 prod CO2 Inj'!P58+$D60*'Total CH4 prod CO2 Inj'!AG58-'Inj sep cost'!P58-'Inj sep cost'!AG58</f>
        <v>#NAME?</v>
      </c>
      <c r="S60" s="19" t="e">
        <f ca="1">$C60*'Total CH4 prod CO2 Inj'!Q58+$D60*'Total CH4 prod CO2 Inj'!AH58-'Inj sep cost'!Q58-'Inj sep cost'!AH58</f>
        <v>#NAME?</v>
      </c>
    </row>
    <row r="61" spans="2:19" x14ac:dyDescent="0.45">
      <c r="B61">
        <v>55</v>
      </c>
      <c r="C61" s="17" t="e">
        <f ca="1">_xll.RiskTriang($D$2,$E$2,$F$2)</f>
        <v>#NAME?</v>
      </c>
      <c r="D61" s="17" t="e">
        <f t="shared" ca="1" si="0"/>
        <v>#NAME?</v>
      </c>
      <c r="E61" s="19" t="e">
        <f ca="1">$C61*'Total CH4 prod CO2 Inj'!C59+$D61*'Total CH4 prod CO2 Inj'!T59-'Inj sep cost'!C59-'Inj sep cost'!T59</f>
        <v>#NAME?</v>
      </c>
      <c r="F61" s="19" t="e">
        <f ca="1">$C61*'Total CH4 prod CO2 Inj'!D59+$D61*'Total CH4 prod CO2 Inj'!U59-'Inj sep cost'!D59-'Inj sep cost'!U59</f>
        <v>#NAME?</v>
      </c>
      <c r="G61" s="19" t="e">
        <f ca="1">$C61*'Total CH4 prod CO2 Inj'!E59+$D61*'Total CH4 prod CO2 Inj'!V59-'Inj sep cost'!E59-'Inj sep cost'!V59</f>
        <v>#NAME?</v>
      </c>
      <c r="H61" s="19" t="e">
        <f ca="1">$C61*'Total CH4 prod CO2 Inj'!F59+$D61*'Total CH4 prod CO2 Inj'!W59-'Inj sep cost'!F59-'Inj sep cost'!W59</f>
        <v>#NAME?</v>
      </c>
      <c r="I61" s="19" t="e">
        <f ca="1">$C61*'Total CH4 prod CO2 Inj'!G59+$D61*'Total CH4 prod CO2 Inj'!X59-'Inj sep cost'!G59-'Inj sep cost'!X59</f>
        <v>#NAME?</v>
      </c>
      <c r="J61" s="19" t="e">
        <f ca="1">$C61*'Total CH4 prod CO2 Inj'!H59+$D61*'Total CH4 prod CO2 Inj'!Y59-'Inj sep cost'!H59-'Inj sep cost'!Y59</f>
        <v>#NAME?</v>
      </c>
      <c r="K61" s="19" t="e">
        <f ca="1">$C61*'Total CH4 prod CO2 Inj'!I59+$D61*'Total CH4 prod CO2 Inj'!Z59-'Inj sep cost'!I59-'Inj sep cost'!Z59</f>
        <v>#NAME?</v>
      </c>
      <c r="L61" s="19" t="e">
        <f ca="1">$C61*'Total CH4 prod CO2 Inj'!J59+$D61*'Total CH4 prod CO2 Inj'!AA59-'Inj sep cost'!J59-'Inj sep cost'!AA59</f>
        <v>#NAME?</v>
      </c>
      <c r="M61" s="19" t="e">
        <f ca="1">$C61*'Total CH4 prod CO2 Inj'!K59+$D61*'Total CH4 prod CO2 Inj'!AB59-'Inj sep cost'!K59-'Inj sep cost'!AB59</f>
        <v>#NAME?</v>
      </c>
      <c r="N61" s="19" t="e">
        <f ca="1">$C61*'Total CH4 prod CO2 Inj'!L59+$D61*'Total CH4 prod CO2 Inj'!AC59-'Inj sep cost'!L59-'Inj sep cost'!AC59</f>
        <v>#NAME?</v>
      </c>
      <c r="O61" s="19" t="e">
        <f ca="1">$C61*'Total CH4 prod CO2 Inj'!M59+$D61*'Total CH4 prod CO2 Inj'!AD59-'Inj sep cost'!M59-'Inj sep cost'!AD59</f>
        <v>#NAME?</v>
      </c>
      <c r="P61" s="19" t="e">
        <f ca="1">$C61*'Total CH4 prod CO2 Inj'!N59+$D61*'Total CH4 prod CO2 Inj'!AE59-'Inj sep cost'!N59-'Inj sep cost'!AE59</f>
        <v>#NAME?</v>
      </c>
      <c r="Q61" s="19" t="e">
        <f ca="1">$C61*'Total CH4 prod CO2 Inj'!O59+$D61*'Total CH4 prod CO2 Inj'!AF59-'Inj sep cost'!O59-'Inj sep cost'!AF59</f>
        <v>#NAME?</v>
      </c>
      <c r="R61" s="19" t="e">
        <f ca="1">$C61*'Total CH4 prod CO2 Inj'!P59+$D61*'Total CH4 prod CO2 Inj'!AG59-'Inj sep cost'!P59-'Inj sep cost'!AG59</f>
        <v>#NAME?</v>
      </c>
      <c r="S61" s="19" t="e">
        <f ca="1">$C61*'Total CH4 prod CO2 Inj'!Q59+$D61*'Total CH4 prod CO2 Inj'!AH59-'Inj sep cost'!Q59-'Inj sep cost'!AH59</f>
        <v>#NAME?</v>
      </c>
    </row>
    <row r="62" spans="2:19" x14ac:dyDescent="0.45">
      <c r="B62">
        <v>56</v>
      </c>
      <c r="C62" s="17" t="e">
        <f ca="1">_xll.RiskTriang($D$2,$E$2,$F$2)</f>
        <v>#NAME?</v>
      </c>
      <c r="D62" s="17" t="e">
        <f t="shared" ca="1" si="0"/>
        <v>#NAME?</v>
      </c>
      <c r="E62" s="19" t="e">
        <f ca="1">$C62*'Total CH4 prod CO2 Inj'!C60+$D62*'Total CH4 prod CO2 Inj'!T60-'Inj sep cost'!C60-'Inj sep cost'!T60</f>
        <v>#NAME?</v>
      </c>
      <c r="F62" s="19" t="e">
        <f ca="1">$C62*'Total CH4 prod CO2 Inj'!D60+$D62*'Total CH4 prod CO2 Inj'!U60-'Inj sep cost'!D60-'Inj sep cost'!U60</f>
        <v>#NAME?</v>
      </c>
      <c r="G62" s="19" t="e">
        <f ca="1">$C62*'Total CH4 prod CO2 Inj'!E60+$D62*'Total CH4 prod CO2 Inj'!V60-'Inj sep cost'!E60-'Inj sep cost'!V60</f>
        <v>#NAME?</v>
      </c>
      <c r="H62" s="19" t="e">
        <f ca="1">$C62*'Total CH4 prod CO2 Inj'!F60+$D62*'Total CH4 prod CO2 Inj'!W60-'Inj sep cost'!F60-'Inj sep cost'!W60</f>
        <v>#NAME?</v>
      </c>
      <c r="I62" s="19" t="e">
        <f ca="1">$C62*'Total CH4 prod CO2 Inj'!G60+$D62*'Total CH4 prod CO2 Inj'!X60-'Inj sep cost'!G60-'Inj sep cost'!X60</f>
        <v>#NAME?</v>
      </c>
      <c r="J62" s="19" t="e">
        <f ca="1">$C62*'Total CH4 prod CO2 Inj'!H60+$D62*'Total CH4 prod CO2 Inj'!Y60-'Inj sep cost'!H60-'Inj sep cost'!Y60</f>
        <v>#NAME?</v>
      </c>
      <c r="K62" s="19" t="e">
        <f ca="1">$C62*'Total CH4 prod CO2 Inj'!I60+$D62*'Total CH4 prod CO2 Inj'!Z60-'Inj sep cost'!I60-'Inj sep cost'!Z60</f>
        <v>#NAME?</v>
      </c>
      <c r="L62" s="19" t="e">
        <f ca="1">$C62*'Total CH4 prod CO2 Inj'!J60+$D62*'Total CH4 prod CO2 Inj'!AA60-'Inj sep cost'!J60-'Inj sep cost'!AA60</f>
        <v>#NAME?</v>
      </c>
      <c r="M62" s="19" t="e">
        <f ca="1">$C62*'Total CH4 prod CO2 Inj'!K60+$D62*'Total CH4 prod CO2 Inj'!AB60-'Inj sep cost'!K60-'Inj sep cost'!AB60</f>
        <v>#NAME?</v>
      </c>
      <c r="N62" s="19" t="e">
        <f ca="1">$C62*'Total CH4 prod CO2 Inj'!L60+$D62*'Total CH4 prod CO2 Inj'!AC60-'Inj sep cost'!L60-'Inj sep cost'!AC60</f>
        <v>#NAME?</v>
      </c>
      <c r="O62" s="19" t="e">
        <f ca="1">$C62*'Total CH4 prod CO2 Inj'!M60+$D62*'Total CH4 prod CO2 Inj'!AD60-'Inj sep cost'!M60-'Inj sep cost'!AD60</f>
        <v>#NAME?</v>
      </c>
      <c r="P62" s="19" t="e">
        <f ca="1">$C62*'Total CH4 prod CO2 Inj'!N60+$D62*'Total CH4 prod CO2 Inj'!AE60-'Inj sep cost'!N60-'Inj sep cost'!AE60</f>
        <v>#NAME?</v>
      </c>
      <c r="Q62" s="19" t="e">
        <f ca="1">$C62*'Total CH4 prod CO2 Inj'!O60+$D62*'Total CH4 prod CO2 Inj'!AF60-'Inj sep cost'!O60-'Inj sep cost'!AF60</f>
        <v>#NAME?</v>
      </c>
      <c r="R62" s="19" t="e">
        <f ca="1">$C62*'Total CH4 prod CO2 Inj'!P60+$D62*'Total CH4 prod CO2 Inj'!AG60-'Inj sep cost'!P60-'Inj sep cost'!AG60</f>
        <v>#NAME?</v>
      </c>
      <c r="S62" s="19" t="e">
        <f ca="1">$C62*'Total CH4 prod CO2 Inj'!Q60+$D62*'Total CH4 prod CO2 Inj'!AH60-'Inj sep cost'!Q60-'Inj sep cost'!AH60</f>
        <v>#NAME?</v>
      </c>
    </row>
    <row r="63" spans="2:19" x14ac:dyDescent="0.45">
      <c r="B63">
        <v>57</v>
      </c>
      <c r="C63" s="17" t="e">
        <f ca="1">_xll.RiskTriang($D$2,$E$2,$F$2)</f>
        <v>#NAME?</v>
      </c>
      <c r="D63" s="17" t="e">
        <f t="shared" ca="1" si="0"/>
        <v>#NAME?</v>
      </c>
      <c r="E63" s="19" t="e">
        <f ca="1">$C63*'Total CH4 prod CO2 Inj'!C61+$D63*'Total CH4 prod CO2 Inj'!T61-'Inj sep cost'!C61-'Inj sep cost'!T61</f>
        <v>#NAME?</v>
      </c>
      <c r="F63" s="19" t="e">
        <f ca="1">$C63*'Total CH4 prod CO2 Inj'!D61+$D63*'Total CH4 prod CO2 Inj'!U61-'Inj sep cost'!D61-'Inj sep cost'!U61</f>
        <v>#NAME?</v>
      </c>
      <c r="G63" s="19" t="e">
        <f ca="1">$C63*'Total CH4 prod CO2 Inj'!E61+$D63*'Total CH4 prod CO2 Inj'!V61-'Inj sep cost'!E61-'Inj sep cost'!V61</f>
        <v>#NAME?</v>
      </c>
      <c r="H63" s="19" t="e">
        <f ca="1">$C63*'Total CH4 prod CO2 Inj'!F61+$D63*'Total CH4 prod CO2 Inj'!W61-'Inj sep cost'!F61-'Inj sep cost'!W61</f>
        <v>#NAME?</v>
      </c>
      <c r="I63" s="19" t="e">
        <f ca="1">$C63*'Total CH4 prod CO2 Inj'!G61+$D63*'Total CH4 prod CO2 Inj'!X61-'Inj sep cost'!G61-'Inj sep cost'!X61</f>
        <v>#NAME?</v>
      </c>
      <c r="J63" s="19" t="e">
        <f ca="1">$C63*'Total CH4 prod CO2 Inj'!H61+$D63*'Total CH4 prod CO2 Inj'!Y61-'Inj sep cost'!H61-'Inj sep cost'!Y61</f>
        <v>#NAME?</v>
      </c>
      <c r="K63" s="19" t="e">
        <f ca="1">$C63*'Total CH4 prod CO2 Inj'!I61+$D63*'Total CH4 prod CO2 Inj'!Z61-'Inj sep cost'!I61-'Inj sep cost'!Z61</f>
        <v>#NAME?</v>
      </c>
      <c r="L63" s="19" t="e">
        <f ca="1">$C63*'Total CH4 prod CO2 Inj'!J61+$D63*'Total CH4 prod CO2 Inj'!AA61-'Inj sep cost'!J61-'Inj sep cost'!AA61</f>
        <v>#NAME?</v>
      </c>
      <c r="M63" s="19" t="e">
        <f ca="1">$C63*'Total CH4 prod CO2 Inj'!K61+$D63*'Total CH4 prod CO2 Inj'!AB61-'Inj sep cost'!K61-'Inj sep cost'!AB61</f>
        <v>#NAME?</v>
      </c>
      <c r="N63" s="19" t="e">
        <f ca="1">$C63*'Total CH4 prod CO2 Inj'!L61+$D63*'Total CH4 prod CO2 Inj'!AC61-'Inj sep cost'!L61-'Inj sep cost'!AC61</f>
        <v>#NAME?</v>
      </c>
      <c r="O63" s="19" t="e">
        <f ca="1">$C63*'Total CH4 prod CO2 Inj'!M61+$D63*'Total CH4 prod CO2 Inj'!AD61-'Inj sep cost'!M61-'Inj sep cost'!AD61</f>
        <v>#NAME?</v>
      </c>
      <c r="P63" s="19" t="e">
        <f ca="1">$C63*'Total CH4 prod CO2 Inj'!N61+$D63*'Total CH4 prod CO2 Inj'!AE61-'Inj sep cost'!N61-'Inj sep cost'!AE61</f>
        <v>#NAME?</v>
      </c>
      <c r="Q63" s="19" t="e">
        <f ca="1">$C63*'Total CH4 prod CO2 Inj'!O61+$D63*'Total CH4 prod CO2 Inj'!AF61-'Inj sep cost'!O61-'Inj sep cost'!AF61</f>
        <v>#NAME?</v>
      </c>
      <c r="R63" s="19" t="e">
        <f ca="1">$C63*'Total CH4 prod CO2 Inj'!P61+$D63*'Total CH4 prod CO2 Inj'!AG61-'Inj sep cost'!P61-'Inj sep cost'!AG61</f>
        <v>#NAME?</v>
      </c>
      <c r="S63" s="19" t="e">
        <f ca="1">$C63*'Total CH4 prod CO2 Inj'!Q61+$D63*'Total CH4 prod CO2 Inj'!AH61-'Inj sep cost'!Q61-'Inj sep cost'!AH61</f>
        <v>#NAME?</v>
      </c>
    </row>
    <row r="64" spans="2:19" x14ac:dyDescent="0.45">
      <c r="B64">
        <v>58</v>
      </c>
      <c r="C64" s="17" t="e">
        <f ca="1">_xll.RiskTriang($D$2,$E$2,$F$2)</f>
        <v>#NAME?</v>
      </c>
      <c r="D64" s="17" t="e">
        <f t="shared" ca="1" si="0"/>
        <v>#NAME?</v>
      </c>
      <c r="E64" s="19" t="e">
        <f ca="1">$C64*'Total CH4 prod CO2 Inj'!C62+$D64*'Total CH4 prod CO2 Inj'!T62-'Inj sep cost'!C62-'Inj sep cost'!T62</f>
        <v>#NAME?</v>
      </c>
      <c r="F64" s="19" t="e">
        <f ca="1">$C64*'Total CH4 prod CO2 Inj'!D62+$D64*'Total CH4 prod CO2 Inj'!U62-'Inj sep cost'!D62-'Inj sep cost'!U62</f>
        <v>#NAME?</v>
      </c>
      <c r="G64" s="19" t="e">
        <f ca="1">$C64*'Total CH4 prod CO2 Inj'!E62+$D64*'Total CH4 prod CO2 Inj'!V62-'Inj sep cost'!E62-'Inj sep cost'!V62</f>
        <v>#NAME?</v>
      </c>
      <c r="H64" s="19" t="e">
        <f ca="1">$C64*'Total CH4 prod CO2 Inj'!F62+$D64*'Total CH4 prod CO2 Inj'!W62-'Inj sep cost'!F62-'Inj sep cost'!W62</f>
        <v>#NAME?</v>
      </c>
      <c r="I64" s="19" t="e">
        <f ca="1">$C64*'Total CH4 prod CO2 Inj'!G62+$D64*'Total CH4 prod CO2 Inj'!X62-'Inj sep cost'!G62-'Inj sep cost'!X62</f>
        <v>#NAME?</v>
      </c>
      <c r="J64" s="19" t="e">
        <f ca="1">$C64*'Total CH4 prod CO2 Inj'!H62+$D64*'Total CH4 prod CO2 Inj'!Y62-'Inj sep cost'!H62-'Inj sep cost'!Y62</f>
        <v>#NAME?</v>
      </c>
      <c r="K64" s="19" t="e">
        <f ca="1">$C64*'Total CH4 prod CO2 Inj'!I62+$D64*'Total CH4 prod CO2 Inj'!Z62-'Inj sep cost'!I62-'Inj sep cost'!Z62</f>
        <v>#NAME?</v>
      </c>
      <c r="L64" s="19" t="e">
        <f ca="1">$C64*'Total CH4 prod CO2 Inj'!J62+$D64*'Total CH4 prod CO2 Inj'!AA62-'Inj sep cost'!J62-'Inj sep cost'!AA62</f>
        <v>#NAME?</v>
      </c>
      <c r="M64" s="19" t="e">
        <f ca="1">$C64*'Total CH4 prod CO2 Inj'!K62+$D64*'Total CH4 prod CO2 Inj'!AB62-'Inj sep cost'!K62-'Inj sep cost'!AB62</f>
        <v>#NAME?</v>
      </c>
      <c r="N64" s="19" t="e">
        <f ca="1">$C64*'Total CH4 prod CO2 Inj'!L62+$D64*'Total CH4 prod CO2 Inj'!AC62-'Inj sep cost'!L62-'Inj sep cost'!AC62</f>
        <v>#NAME?</v>
      </c>
      <c r="O64" s="19" t="e">
        <f ca="1">$C64*'Total CH4 prod CO2 Inj'!M62+$D64*'Total CH4 prod CO2 Inj'!AD62-'Inj sep cost'!M62-'Inj sep cost'!AD62</f>
        <v>#NAME?</v>
      </c>
      <c r="P64" s="19" t="e">
        <f ca="1">$C64*'Total CH4 prod CO2 Inj'!N62+$D64*'Total CH4 prod CO2 Inj'!AE62-'Inj sep cost'!N62-'Inj sep cost'!AE62</f>
        <v>#NAME?</v>
      </c>
      <c r="Q64" s="19" t="e">
        <f ca="1">$C64*'Total CH4 prod CO2 Inj'!O62+$D64*'Total CH4 prod CO2 Inj'!AF62-'Inj sep cost'!O62-'Inj sep cost'!AF62</f>
        <v>#NAME?</v>
      </c>
      <c r="R64" s="19" t="e">
        <f ca="1">$C64*'Total CH4 prod CO2 Inj'!P62+$D64*'Total CH4 prod CO2 Inj'!AG62-'Inj sep cost'!P62-'Inj sep cost'!AG62</f>
        <v>#NAME?</v>
      </c>
      <c r="S64" s="19" t="e">
        <f ca="1">$C64*'Total CH4 prod CO2 Inj'!Q62+$D64*'Total CH4 prod CO2 Inj'!AH62-'Inj sep cost'!Q62-'Inj sep cost'!AH62</f>
        <v>#NAME?</v>
      </c>
    </row>
    <row r="65" spans="2:19" x14ac:dyDescent="0.45">
      <c r="B65">
        <v>59</v>
      </c>
      <c r="C65" s="17" t="e">
        <f ca="1">_xll.RiskTriang($D$2,$E$2,$F$2)</f>
        <v>#NAME?</v>
      </c>
      <c r="D65" s="17" t="e">
        <f t="shared" ca="1" si="0"/>
        <v>#NAME?</v>
      </c>
      <c r="E65" s="19" t="e">
        <f ca="1">$C65*'Total CH4 prod CO2 Inj'!C63+$D65*'Total CH4 prod CO2 Inj'!T63-'Inj sep cost'!C63-'Inj sep cost'!T63</f>
        <v>#NAME?</v>
      </c>
      <c r="F65" s="19" t="e">
        <f ca="1">$C65*'Total CH4 prod CO2 Inj'!D63+$D65*'Total CH4 prod CO2 Inj'!U63-'Inj sep cost'!D63-'Inj sep cost'!U63</f>
        <v>#NAME?</v>
      </c>
      <c r="G65" s="19" t="e">
        <f ca="1">$C65*'Total CH4 prod CO2 Inj'!E63+$D65*'Total CH4 prod CO2 Inj'!V63-'Inj sep cost'!E63-'Inj sep cost'!V63</f>
        <v>#NAME?</v>
      </c>
      <c r="H65" s="19" t="e">
        <f ca="1">$C65*'Total CH4 prod CO2 Inj'!F63+$D65*'Total CH4 prod CO2 Inj'!W63-'Inj sep cost'!F63-'Inj sep cost'!W63</f>
        <v>#NAME?</v>
      </c>
      <c r="I65" s="19" t="e">
        <f ca="1">$C65*'Total CH4 prod CO2 Inj'!G63+$D65*'Total CH4 prod CO2 Inj'!X63-'Inj sep cost'!G63-'Inj sep cost'!X63</f>
        <v>#NAME?</v>
      </c>
      <c r="J65" s="19" t="e">
        <f ca="1">$C65*'Total CH4 prod CO2 Inj'!H63+$D65*'Total CH4 prod CO2 Inj'!Y63-'Inj sep cost'!H63-'Inj sep cost'!Y63</f>
        <v>#NAME?</v>
      </c>
      <c r="K65" s="19" t="e">
        <f ca="1">$C65*'Total CH4 prod CO2 Inj'!I63+$D65*'Total CH4 prod CO2 Inj'!Z63-'Inj sep cost'!I63-'Inj sep cost'!Z63</f>
        <v>#NAME?</v>
      </c>
      <c r="L65" s="19" t="e">
        <f ca="1">$C65*'Total CH4 prod CO2 Inj'!J63+$D65*'Total CH4 prod CO2 Inj'!AA63-'Inj sep cost'!J63-'Inj sep cost'!AA63</f>
        <v>#NAME?</v>
      </c>
      <c r="M65" s="19" t="e">
        <f ca="1">$C65*'Total CH4 prod CO2 Inj'!K63+$D65*'Total CH4 prod CO2 Inj'!AB63-'Inj sep cost'!K63-'Inj sep cost'!AB63</f>
        <v>#NAME?</v>
      </c>
      <c r="N65" s="19" t="e">
        <f ca="1">$C65*'Total CH4 prod CO2 Inj'!L63+$D65*'Total CH4 prod CO2 Inj'!AC63-'Inj sep cost'!L63-'Inj sep cost'!AC63</f>
        <v>#NAME?</v>
      </c>
      <c r="O65" s="19" t="e">
        <f ca="1">$C65*'Total CH4 prod CO2 Inj'!M63+$D65*'Total CH4 prod CO2 Inj'!AD63-'Inj sep cost'!M63-'Inj sep cost'!AD63</f>
        <v>#NAME?</v>
      </c>
      <c r="P65" s="19" t="e">
        <f ca="1">$C65*'Total CH4 prod CO2 Inj'!N63+$D65*'Total CH4 prod CO2 Inj'!AE63-'Inj sep cost'!N63-'Inj sep cost'!AE63</f>
        <v>#NAME?</v>
      </c>
      <c r="Q65" s="19" t="e">
        <f ca="1">$C65*'Total CH4 prod CO2 Inj'!O63+$D65*'Total CH4 prod CO2 Inj'!AF63-'Inj sep cost'!O63-'Inj sep cost'!AF63</f>
        <v>#NAME?</v>
      </c>
      <c r="R65" s="19" t="e">
        <f ca="1">$C65*'Total CH4 prod CO2 Inj'!P63+$D65*'Total CH4 prod CO2 Inj'!AG63-'Inj sep cost'!P63-'Inj sep cost'!AG63</f>
        <v>#NAME?</v>
      </c>
      <c r="S65" s="19" t="e">
        <f ca="1">$C65*'Total CH4 prod CO2 Inj'!Q63+$D65*'Total CH4 prod CO2 Inj'!AH63-'Inj sep cost'!Q63-'Inj sep cost'!AH63</f>
        <v>#NAME?</v>
      </c>
    </row>
    <row r="66" spans="2:19" x14ac:dyDescent="0.45">
      <c r="B66">
        <v>60</v>
      </c>
      <c r="C66" s="17" t="e">
        <f ca="1">_xll.RiskTriang($D$2,$E$2,$F$2)</f>
        <v>#NAME?</v>
      </c>
      <c r="D66" s="17" t="e">
        <f t="shared" ca="1" si="0"/>
        <v>#NAME?</v>
      </c>
      <c r="E66" s="19" t="e">
        <f ca="1">$C66*'Total CH4 prod CO2 Inj'!C64+$D66*'Total CH4 prod CO2 Inj'!T64-'Inj sep cost'!C64-'Inj sep cost'!T64</f>
        <v>#NAME?</v>
      </c>
      <c r="F66" s="19" t="e">
        <f ca="1">$C66*'Total CH4 prod CO2 Inj'!D64+$D66*'Total CH4 prod CO2 Inj'!U64-'Inj sep cost'!D64-'Inj sep cost'!U64</f>
        <v>#NAME?</v>
      </c>
      <c r="G66" s="19" t="e">
        <f ca="1">$C66*'Total CH4 prod CO2 Inj'!E64+$D66*'Total CH4 prod CO2 Inj'!V64-'Inj sep cost'!E64-'Inj sep cost'!V64</f>
        <v>#NAME?</v>
      </c>
      <c r="H66" s="19" t="e">
        <f ca="1">$C66*'Total CH4 prod CO2 Inj'!F64+$D66*'Total CH4 prod CO2 Inj'!W64-'Inj sep cost'!F64-'Inj sep cost'!W64</f>
        <v>#NAME?</v>
      </c>
      <c r="I66" s="19" t="e">
        <f ca="1">$C66*'Total CH4 prod CO2 Inj'!G64+$D66*'Total CH4 prod CO2 Inj'!X64-'Inj sep cost'!G64-'Inj sep cost'!X64</f>
        <v>#NAME?</v>
      </c>
      <c r="J66" s="19" t="e">
        <f ca="1">$C66*'Total CH4 prod CO2 Inj'!H64+$D66*'Total CH4 prod CO2 Inj'!Y64-'Inj sep cost'!H64-'Inj sep cost'!Y64</f>
        <v>#NAME?</v>
      </c>
      <c r="K66" s="19" t="e">
        <f ca="1">$C66*'Total CH4 prod CO2 Inj'!I64+$D66*'Total CH4 prod CO2 Inj'!Z64-'Inj sep cost'!I64-'Inj sep cost'!Z64</f>
        <v>#NAME?</v>
      </c>
      <c r="L66" s="19" t="e">
        <f ca="1">$C66*'Total CH4 prod CO2 Inj'!J64+$D66*'Total CH4 prod CO2 Inj'!AA64-'Inj sep cost'!J64-'Inj sep cost'!AA64</f>
        <v>#NAME?</v>
      </c>
      <c r="M66" s="19" t="e">
        <f ca="1">$C66*'Total CH4 prod CO2 Inj'!K64+$D66*'Total CH4 prod CO2 Inj'!AB64-'Inj sep cost'!K64-'Inj sep cost'!AB64</f>
        <v>#NAME?</v>
      </c>
      <c r="N66" s="19" t="e">
        <f ca="1">$C66*'Total CH4 prod CO2 Inj'!L64+$D66*'Total CH4 prod CO2 Inj'!AC64-'Inj sep cost'!L64-'Inj sep cost'!AC64</f>
        <v>#NAME?</v>
      </c>
      <c r="O66" s="19" t="e">
        <f ca="1">$C66*'Total CH4 prod CO2 Inj'!M64+$D66*'Total CH4 prod CO2 Inj'!AD64-'Inj sep cost'!M64-'Inj sep cost'!AD64</f>
        <v>#NAME?</v>
      </c>
      <c r="P66" s="19" t="e">
        <f ca="1">$C66*'Total CH4 prod CO2 Inj'!N64+$D66*'Total CH4 prod CO2 Inj'!AE64-'Inj sep cost'!N64-'Inj sep cost'!AE64</f>
        <v>#NAME?</v>
      </c>
      <c r="Q66" s="19" t="e">
        <f ca="1">$C66*'Total CH4 prod CO2 Inj'!O64+$D66*'Total CH4 prod CO2 Inj'!AF64-'Inj sep cost'!O64-'Inj sep cost'!AF64</f>
        <v>#NAME?</v>
      </c>
      <c r="R66" s="19" t="e">
        <f ca="1">$C66*'Total CH4 prod CO2 Inj'!P64+$D66*'Total CH4 prod CO2 Inj'!AG64-'Inj sep cost'!P64-'Inj sep cost'!AG64</f>
        <v>#NAME?</v>
      </c>
      <c r="S66" s="19" t="e">
        <f ca="1">$C66*'Total CH4 prod CO2 Inj'!Q64+$D66*'Total CH4 prod CO2 Inj'!AH64-'Inj sep cost'!Q64-'Inj sep cost'!AH64</f>
        <v>#NAME?</v>
      </c>
    </row>
    <row r="67" spans="2:19" x14ac:dyDescent="0.45">
      <c r="B67">
        <v>61</v>
      </c>
      <c r="C67" s="17" t="e">
        <f ca="1">_xll.RiskTriang($D$2,$E$2,$F$2)</f>
        <v>#NAME?</v>
      </c>
      <c r="D67" s="17" t="e">
        <f t="shared" ca="1" si="0"/>
        <v>#NAME?</v>
      </c>
      <c r="E67" s="19" t="e">
        <f ca="1">$C67*'Total CH4 prod CO2 Inj'!C65+$D67*'Total CH4 prod CO2 Inj'!T65-'Inj sep cost'!C65-'Inj sep cost'!T65</f>
        <v>#NAME?</v>
      </c>
      <c r="F67" s="19" t="e">
        <f ca="1">$C67*'Total CH4 prod CO2 Inj'!D65+$D67*'Total CH4 prod CO2 Inj'!U65-'Inj sep cost'!D65-'Inj sep cost'!U65</f>
        <v>#NAME?</v>
      </c>
      <c r="G67" s="19" t="e">
        <f ca="1">$C67*'Total CH4 prod CO2 Inj'!E65+$D67*'Total CH4 prod CO2 Inj'!V65-'Inj sep cost'!E65-'Inj sep cost'!V65</f>
        <v>#NAME?</v>
      </c>
      <c r="H67" s="19" t="e">
        <f ca="1">$C67*'Total CH4 prod CO2 Inj'!F65+$D67*'Total CH4 prod CO2 Inj'!W65-'Inj sep cost'!F65-'Inj sep cost'!W65</f>
        <v>#NAME?</v>
      </c>
      <c r="I67" s="19" t="e">
        <f ca="1">$C67*'Total CH4 prod CO2 Inj'!G65+$D67*'Total CH4 prod CO2 Inj'!X65-'Inj sep cost'!G65-'Inj sep cost'!X65</f>
        <v>#NAME?</v>
      </c>
      <c r="J67" s="19" t="e">
        <f ca="1">$C67*'Total CH4 prod CO2 Inj'!H65+$D67*'Total CH4 prod CO2 Inj'!Y65-'Inj sep cost'!H65-'Inj sep cost'!Y65</f>
        <v>#NAME?</v>
      </c>
      <c r="K67" s="19" t="e">
        <f ca="1">$C67*'Total CH4 prod CO2 Inj'!I65+$D67*'Total CH4 prod CO2 Inj'!Z65-'Inj sep cost'!I65-'Inj sep cost'!Z65</f>
        <v>#NAME?</v>
      </c>
      <c r="L67" s="19" t="e">
        <f ca="1">$C67*'Total CH4 prod CO2 Inj'!J65+$D67*'Total CH4 prod CO2 Inj'!AA65-'Inj sep cost'!J65-'Inj sep cost'!AA65</f>
        <v>#NAME?</v>
      </c>
      <c r="M67" s="19" t="e">
        <f ca="1">$C67*'Total CH4 prod CO2 Inj'!K65+$D67*'Total CH4 prod CO2 Inj'!AB65-'Inj sep cost'!K65-'Inj sep cost'!AB65</f>
        <v>#NAME?</v>
      </c>
      <c r="N67" s="19" t="e">
        <f ca="1">$C67*'Total CH4 prod CO2 Inj'!L65+$D67*'Total CH4 prod CO2 Inj'!AC65-'Inj sep cost'!L65-'Inj sep cost'!AC65</f>
        <v>#NAME?</v>
      </c>
      <c r="O67" s="19" t="e">
        <f ca="1">$C67*'Total CH4 prod CO2 Inj'!M65+$D67*'Total CH4 prod CO2 Inj'!AD65-'Inj sep cost'!M65-'Inj sep cost'!AD65</f>
        <v>#NAME?</v>
      </c>
      <c r="P67" s="19" t="e">
        <f ca="1">$C67*'Total CH4 prod CO2 Inj'!N65+$D67*'Total CH4 prod CO2 Inj'!AE65-'Inj sep cost'!N65-'Inj sep cost'!AE65</f>
        <v>#NAME?</v>
      </c>
      <c r="Q67" s="19" t="e">
        <f ca="1">$C67*'Total CH4 prod CO2 Inj'!O65+$D67*'Total CH4 prod CO2 Inj'!AF65-'Inj sep cost'!O65-'Inj sep cost'!AF65</f>
        <v>#NAME?</v>
      </c>
      <c r="R67" s="19" t="e">
        <f ca="1">$C67*'Total CH4 prod CO2 Inj'!P65+$D67*'Total CH4 prod CO2 Inj'!AG65-'Inj sep cost'!P65-'Inj sep cost'!AG65</f>
        <v>#NAME?</v>
      </c>
      <c r="S67" s="19" t="e">
        <f ca="1">$C67*'Total CH4 prod CO2 Inj'!Q65+$D67*'Total CH4 prod CO2 Inj'!AH65-'Inj sep cost'!Q65-'Inj sep cost'!AH65</f>
        <v>#NAME?</v>
      </c>
    </row>
    <row r="68" spans="2:19" x14ac:dyDescent="0.45">
      <c r="B68">
        <v>62</v>
      </c>
      <c r="C68" s="17" t="e">
        <f ca="1">_xll.RiskTriang($D$2,$E$2,$F$2)</f>
        <v>#NAME?</v>
      </c>
      <c r="D68" s="17" t="e">
        <f t="shared" ca="1" si="0"/>
        <v>#NAME?</v>
      </c>
      <c r="E68" s="19" t="e">
        <f ca="1">$C68*'Total CH4 prod CO2 Inj'!C66+$D68*'Total CH4 prod CO2 Inj'!T66-'Inj sep cost'!C66-'Inj sep cost'!T66</f>
        <v>#NAME?</v>
      </c>
      <c r="F68" s="19" t="e">
        <f ca="1">$C68*'Total CH4 prod CO2 Inj'!D66+$D68*'Total CH4 prod CO2 Inj'!U66-'Inj sep cost'!D66-'Inj sep cost'!U66</f>
        <v>#NAME?</v>
      </c>
      <c r="G68" s="19" t="e">
        <f ca="1">$C68*'Total CH4 prod CO2 Inj'!E66+$D68*'Total CH4 prod CO2 Inj'!V66-'Inj sep cost'!E66-'Inj sep cost'!V66</f>
        <v>#NAME?</v>
      </c>
      <c r="H68" s="19" t="e">
        <f ca="1">$C68*'Total CH4 prod CO2 Inj'!F66+$D68*'Total CH4 prod CO2 Inj'!W66-'Inj sep cost'!F66-'Inj sep cost'!W66</f>
        <v>#NAME?</v>
      </c>
      <c r="I68" s="19" t="e">
        <f ca="1">$C68*'Total CH4 prod CO2 Inj'!G66+$D68*'Total CH4 prod CO2 Inj'!X66-'Inj sep cost'!G66-'Inj sep cost'!X66</f>
        <v>#NAME?</v>
      </c>
      <c r="J68" s="19" t="e">
        <f ca="1">$C68*'Total CH4 prod CO2 Inj'!H66+$D68*'Total CH4 prod CO2 Inj'!Y66-'Inj sep cost'!H66-'Inj sep cost'!Y66</f>
        <v>#NAME?</v>
      </c>
      <c r="K68" s="19" t="e">
        <f ca="1">$C68*'Total CH4 prod CO2 Inj'!I66+$D68*'Total CH4 prod CO2 Inj'!Z66-'Inj sep cost'!I66-'Inj sep cost'!Z66</f>
        <v>#NAME?</v>
      </c>
      <c r="L68" s="19" t="e">
        <f ca="1">$C68*'Total CH4 prod CO2 Inj'!J66+$D68*'Total CH4 prod CO2 Inj'!AA66-'Inj sep cost'!J66-'Inj sep cost'!AA66</f>
        <v>#NAME?</v>
      </c>
      <c r="M68" s="19" t="e">
        <f ca="1">$C68*'Total CH4 prod CO2 Inj'!K66+$D68*'Total CH4 prod CO2 Inj'!AB66-'Inj sep cost'!K66-'Inj sep cost'!AB66</f>
        <v>#NAME?</v>
      </c>
      <c r="N68" s="19" t="e">
        <f ca="1">$C68*'Total CH4 prod CO2 Inj'!L66+$D68*'Total CH4 prod CO2 Inj'!AC66-'Inj sep cost'!L66-'Inj sep cost'!AC66</f>
        <v>#NAME?</v>
      </c>
      <c r="O68" s="19" t="e">
        <f ca="1">$C68*'Total CH4 prod CO2 Inj'!M66+$D68*'Total CH4 prod CO2 Inj'!AD66-'Inj sep cost'!M66-'Inj sep cost'!AD66</f>
        <v>#NAME?</v>
      </c>
      <c r="P68" s="19" t="e">
        <f ca="1">$C68*'Total CH4 prod CO2 Inj'!N66+$D68*'Total CH4 prod CO2 Inj'!AE66-'Inj sep cost'!N66-'Inj sep cost'!AE66</f>
        <v>#NAME?</v>
      </c>
      <c r="Q68" s="19" t="e">
        <f ca="1">$C68*'Total CH4 prod CO2 Inj'!O66+$D68*'Total CH4 prod CO2 Inj'!AF66-'Inj sep cost'!O66-'Inj sep cost'!AF66</f>
        <v>#NAME?</v>
      </c>
      <c r="R68" s="19" t="e">
        <f ca="1">$C68*'Total CH4 prod CO2 Inj'!P66+$D68*'Total CH4 prod CO2 Inj'!AG66-'Inj sep cost'!P66-'Inj sep cost'!AG66</f>
        <v>#NAME?</v>
      </c>
      <c r="S68" s="19" t="e">
        <f ca="1">$C68*'Total CH4 prod CO2 Inj'!Q66+$D68*'Total CH4 prod CO2 Inj'!AH66-'Inj sep cost'!Q66-'Inj sep cost'!AH66</f>
        <v>#NAME?</v>
      </c>
    </row>
    <row r="69" spans="2:19" x14ac:dyDescent="0.45">
      <c r="B69">
        <v>63</v>
      </c>
      <c r="C69" s="17" t="e">
        <f ca="1">_xll.RiskTriang($D$2,$E$2,$F$2)</f>
        <v>#NAME?</v>
      </c>
      <c r="D69" s="17" t="e">
        <f t="shared" ca="1" si="0"/>
        <v>#NAME?</v>
      </c>
      <c r="E69" s="19" t="e">
        <f ca="1">$C69*'Total CH4 prod CO2 Inj'!C67+$D69*'Total CH4 prod CO2 Inj'!T67-'Inj sep cost'!C67-'Inj sep cost'!T67</f>
        <v>#NAME?</v>
      </c>
      <c r="F69" s="19" t="e">
        <f ca="1">$C69*'Total CH4 prod CO2 Inj'!D67+$D69*'Total CH4 prod CO2 Inj'!U67-'Inj sep cost'!D67-'Inj sep cost'!U67</f>
        <v>#NAME?</v>
      </c>
      <c r="G69" s="19" t="e">
        <f ca="1">$C69*'Total CH4 prod CO2 Inj'!E67+$D69*'Total CH4 prod CO2 Inj'!V67-'Inj sep cost'!E67-'Inj sep cost'!V67</f>
        <v>#NAME?</v>
      </c>
      <c r="H69" s="19" t="e">
        <f ca="1">$C69*'Total CH4 prod CO2 Inj'!F67+$D69*'Total CH4 prod CO2 Inj'!W67-'Inj sep cost'!F67-'Inj sep cost'!W67</f>
        <v>#NAME?</v>
      </c>
      <c r="I69" s="19" t="e">
        <f ca="1">$C69*'Total CH4 prod CO2 Inj'!G67+$D69*'Total CH4 prod CO2 Inj'!X67-'Inj sep cost'!G67-'Inj sep cost'!X67</f>
        <v>#NAME?</v>
      </c>
      <c r="J69" s="19" t="e">
        <f ca="1">$C69*'Total CH4 prod CO2 Inj'!H67+$D69*'Total CH4 prod CO2 Inj'!Y67-'Inj sep cost'!H67-'Inj sep cost'!Y67</f>
        <v>#NAME?</v>
      </c>
      <c r="K69" s="19" t="e">
        <f ca="1">$C69*'Total CH4 prod CO2 Inj'!I67+$D69*'Total CH4 prod CO2 Inj'!Z67-'Inj sep cost'!I67-'Inj sep cost'!Z67</f>
        <v>#NAME?</v>
      </c>
      <c r="L69" s="19" t="e">
        <f ca="1">$C69*'Total CH4 prod CO2 Inj'!J67+$D69*'Total CH4 prod CO2 Inj'!AA67-'Inj sep cost'!J67-'Inj sep cost'!AA67</f>
        <v>#NAME?</v>
      </c>
      <c r="M69" s="19" t="e">
        <f ca="1">$C69*'Total CH4 prod CO2 Inj'!K67+$D69*'Total CH4 prod CO2 Inj'!AB67-'Inj sep cost'!K67-'Inj sep cost'!AB67</f>
        <v>#NAME?</v>
      </c>
      <c r="N69" s="19" t="e">
        <f ca="1">$C69*'Total CH4 prod CO2 Inj'!L67+$D69*'Total CH4 prod CO2 Inj'!AC67-'Inj sep cost'!L67-'Inj sep cost'!AC67</f>
        <v>#NAME?</v>
      </c>
      <c r="O69" s="19" t="e">
        <f ca="1">$C69*'Total CH4 prod CO2 Inj'!M67+$D69*'Total CH4 prod CO2 Inj'!AD67-'Inj sep cost'!M67-'Inj sep cost'!AD67</f>
        <v>#NAME?</v>
      </c>
      <c r="P69" s="19" t="e">
        <f ca="1">$C69*'Total CH4 prod CO2 Inj'!N67+$D69*'Total CH4 prod CO2 Inj'!AE67-'Inj sep cost'!N67-'Inj sep cost'!AE67</f>
        <v>#NAME?</v>
      </c>
      <c r="Q69" s="19" t="e">
        <f ca="1">$C69*'Total CH4 prod CO2 Inj'!O67+$D69*'Total CH4 prod CO2 Inj'!AF67-'Inj sep cost'!O67-'Inj sep cost'!AF67</f>
        <v>#NAME?</v>
      </c>
      <c r="R69" s="19" t="e">
        <f ca="1">$C69*'Total CH4 prod CO2 Inj'!P67+$D69*'Total CH4 prod CO2 Inj'!AG67-'Inj sep cost'!P67-'Inj sep cost'!AG67</f>
        <v>#NAME?</v>
      </c>
      <c r="S69" s="19" t="e">
        <f ca="1">$C69*'Total CH4 prod CO2 Inj'!Q67+$D69*'Total CH4 prod CO2 Inj'!AH67-'Inj sep cost'!Q67-'Inj sep cost'!AH67</f>
        <v>#NAME?</v>
      </c>
    </row>
    <row r="70" spans="2:19" x14ac:dyDescent="0.45">
      <c r="B70">
        <v>64</v>
      </c>
      <c r="C70" s="17" t="e">
        <f ca="1">_xll.RiskTriang($D$2,$E$2,$F$2)</f>
        <v>#NAME?</v>
      </c>
      <c r="D70" s="17" t="e">
        <f t="shared" ca="1" si="0"/>
        <v>#NAME?</v>
      </c>
      <c r="E70" s="19" t="e">
        <f ca="1">$C70*'Total CH4 prod CO2 Inj'!C68+$D70*'Total CH4 prod CO2 Inj'!T68-'Inj sep cost'!C68-'Inj sep cost'!T68</f>
        <v>#NAME?</v>
      </c>
      <c r="F70" s="19" t="e">
        <f ca="1">$C70*'Total CH4 prod CO2 Inj'!D68+$D70*'Total CH4 prod CO2 Inj'!U68-'Inj sep cost'!D68-'Inj sep cost'!U68</f>
        <v>#NAME?</v>
      </c>
      <c r="G70" s="19" t="e">
        <f ca="1">$C70*'Total CH4 prod CO2 Inj'!E68+$D70*'Total CH4 prod CO2 Inj'!V68-'Inj sep cost'!E68-'Inj sep cost'!V68</f>
        <v>#NAME?</v>
      </c>
      <c r="H70" s="19" t="e">
        <f ca="1">$C70*'Total CH4 prod CO2 Inj'!F68+$D70*'Total CH4 prod CO2 Inj'!W68-'Inj sep cost'!F68-'Inj sep cost'!W68</f>
        <v>#NAME?</v>
      </c>
      <c r="I70" s="19" t="e">
        <f ca="1">$C70*'Total CH4 prod CO2 Inj'!G68+$D70*'Total CH4 prod CO2 Inj'!X68-'Inj sep cost'!G68-'Inj sep cost'!X68</f>
        <v>#NAME?</v>
      </c>
      <c r="J70" s="19" t="e">
        <f ca="1">$C70*'Total CH4 prod CO2 Inj'!H68+$D70*'Total CH4 prod CO2 Inj'!Y68-'Inj sep cost'!H68-'Inj sep cost'!Y68</f>
        <v>#NAME?</v>
      </c>
      <c r="K70" s="19" t="e">
        <f ca="1">$C70*'Total CH4 prod CO2 Inj'!I68+$D70*'Total CH4 prod CO2 Inj'!Z68-'Inj sep cost'!I68-'Inj sep cost'!Z68</f>
        <v>#NAME?</v>
      </c>
      <c r="L70" s="19" t="e">
        <f ca="1">$C70*'Total CH4 prod CO2 Inj'!J68+$D70*'Total CH4 prod CO2 Inj'!AA68-'Inj sep cost'!J68-'Inj sep cost'!AA68</f>
        <v>#NAME?</v>
      </c>
      <c r="M70" s="19" t="e">
        <f ca="1">$C70*'Total CH4 prod CO2 Inj'!K68+$D70*'Total CH4 prod CO2 Inj'!AB68-'Inj sep cost'!K68-'Inj sep cost'!AB68</f>
        <v>#NAME?</v>
      </c>
      <c r="N70" s="19" t="e">
        <f ca="1">$C70*'Total CH4 prod CO2 Inj'!L68+$D70*'Total CH4 prod CO2 Inj'!AC68-'Inj sep cost'!L68-'Inj sep cost'!AC68</f>
        <v>#NAME?</v>
      </c>
      <c r="O70" s="19" t="e">
        <f ca="1">$C70*'Total CH4 prod CO2 Inj'!M68+$D70*'Total CH4 prod CO2 Inj'!AD68-'Inj sep cost'!M68-'Inj sep cost'!AD68</f>
        <v>#NAME?</v>
      </c>
      <c r="P70" s="19" t="e">
        <f ca="1">$C70*'Total CH4 prod CO2 Inj'!N68+$D70*'Total CH4 prod CO2 Inj'!AE68-'Inj sep cost'!N68-'Inj sep cost'!AE68</f>
        <v>#NAME?</v>
      </c>
      <c r="Q70" s="19" t="e">
        <f ca="1">$C70*'Total CH4 prod CO2 Inj'!O68+$D70*'Total CH4 prod CO2 Inj'!AF68-'Inj sep cost'!O68-'Inj sep cost'!AF68</f>
        <v>#NAME?</v>
      </c>
      <c r="R70" s="19" t="e">
        <f ca="1">$C70*'Total CH4 prod CO2 Inj'!P68+$D70*'Total CH4 prod CO2 Inj'!AG68-'Inj sep cost'!P68-'Inj sep cost'!AG68</f>
        <v>#NAME?</v>
      </c>
      <c r="S70" s="19" t="e">
        <f ca="1">$C70*'Total CH4 prod CO2 Inj'!Q68+$D70*'Total CH4 prod CO2 Inj'!AH68-'Inj sep cost'!Q68-'Inj sep cost'!AH68</f>
        <v>#NAME?</v>
      </c>
    </row>
    <row r="71" spans="2:19" x14ac:dyDescent="0.45">
      <c r="B71">
        <v>65</v>
      </c>
      <c r="C71" s="17" t="e">
        <f ca="1">_xll.RiskTriang($D$2,$E$2,$F$2)</f>
        <v>#NAME?</v>
      </c>
      <c r="D71" s="17" t="e">
        <f t="shared" ca="1" si="0"/>
        <v>#NAME?</v>
      </c>
      <c r="E71" s="19" t="e">
        <f ca="1">$C71*'Total CH4 prod CO2 Inj'!C69+$D71*'Total CH4 prod CO2 Inj'!T69-'Inj sep cost'!C69-'Inj sep cost'!T69</f>
        <v>#NAME?</v>
      </c>
      <c r="F71" s="19" t="e">
        <f ca="1">$C71*'Total CH4 prod CO2 Inj'!D69+$D71*'Total CH4 prod CO2 Inj'!U69-'Inj sep cost'!D69-'Inj sep cost'!U69</f>
        <v>#NAME?</v>
      </c>
      <c r="G71" s="19" t="e">
        <f ca="1">$C71*'Total CH4 prod CO2 Inj'!E69+$D71*'Total CH4 prod CO2 Inj'!V69-'Inj sep cost'!E69-'Inj sep cost'!V69</f>
        <v>#NAME?</v>
      </c>
      <c r="H71" s="19" t="e">
        <f ca="1">$C71*'Total CH4 prod CO2 Inj'!F69+$D71*'Total CH4 prod CO2 Inj'!W69-'Inj sep cost'!F69-'Inj sep cost'!W69</f>
        <v>#NAME?</v>
      </c>
      <c r="I71" s="19" t="e">
        <f ca="1">$C71*'Total CH4 prod CO2 Inj'!G69+$D71*'Total CH4 prod CO2 Inj'!X69-'Inj sep cost'!G69-'Inj sep cost'!X69</f>
        <v>#NAME?</v>
      </c>
      <c r="J71" s="19" t="e">
        <f ca="1">$C71*'Total CH4 prod CO2 Inj'!H69+$D71*'Total CH4 prod CO2 Inj'!Y69-'Inj sep cost'!H69-'Inj sep cost'!Y69</f>
        <v>#NAME?</v>
      </c>
      <c r="K71" s="19" t="e">
        <f ca="1">$C71*'Total CH4 prod CO2 Inj'!I69+$D71*'Total CH4 prod CO2 Inj'!Z69-'Inj sep cost'!I69-'Inj sep cost'!Z69</f>
        <v>#NAME?</v>
      </c>
      <c r="L71" s="19" t="e">
        <f ca="1">$C71*'Total CH4 prod CO2 Inj'!J69+$D71*'Total CH4 prod CO2 Inj'!AA69-'Inj sep cost'!J69-'Inj sep cost'!AA69</f>
        <v>#NAME?</v>
      </c>
      <c r="M71" s="19" t="e">
        <f ca="1">$C71*'Total CH4 prod CO2 Inj'!K69+$D71*'Total CH4 prod CO2 Inj'!AB69-'Inj sep cost'!K69-'Inj sep cost'!AB69</f>
        <v>#NAME?</v>
      </c>
      <c r="N71" s="19" t="e">
        <f ca="1">$C71*'Total CH4 prod CO2 Inj'!L69+$D71*'Total CH4 prod CO2 Inj'!AC69-'Inj sep cost'!L69-'Inj sep cost'!AC69</f>
        <v>#NAME?</v>
      </c>
      <c r="O71" s="19" t="e">
        <f ca="1">$C71*'Total CH4 prod CO2 Inj'!M69+$D71*'Total CH4 prod CO2 Inj'!AD69-'Inj sep cost'!M69-'Inj sep cost'!AD69</f>
        <v>#NAME?</v>
      </c>
      <c r="P71" s="19" t="e">
        <f ca="1">$C71*'Total CH4 prod CO2 Inj'!N69+$D71*'Total CH4 prod CO2 Inj'!AE69-'Inj sep cost'!N69-'Inj sep cost'!AE69</f>
        <v>#NAME?</v>
      </c>
      <c r="Q71" s="19" t="e">
        <f ca="1">$C71*'Total CH4 prod CO2 Inj'!O69+$D71*'Total CH4 prod CO2 Inj'!AF69-'Inj sep cost'!O69-'Inj sep cost'!AF69</f>
        <v>#NAME?</v>
      </c>
      <c r="R71" s="19" t="e">
        <f ca="1">$C71*'Total CH4 prod CO2 Inj'!P69+$D71*'Total CH4 prod CO2 Inj'!AG69-'Inj sep cost'!P69-'Inj sep cost'!AG69</f>
        <v>#NAME?</v>
      </c>
      <c r="S71" s="19" t="e">
        <f ca="1">$C71*'Total CH4 prod CO2 Inj'!Q69+$D71*'Total CH4 prod CO2 Inj'!AH69-'Inj sep cost'!Q69-'Inj sep cost'!AH69</f>
        <v>#NAME?</v>
      </c>
    </row>
    <row r="72" spans="2:19" x14ac:dyDescent="0.45">
      <c r="B72">
        <v>66</v>
      </c>
      <c r="C72" s="17" t="e">
        <f ca="1">_xll.RiskTriang($D$2,$E$2,$F$2)</f>
        <v>#NAME?</v>
      </c>
      <c r="D72" s="17" t="e">
        <f t="shared" ref="D72:D106" ca="1" si="1">D71*(1+$D$3)</f>
        <v>#NAME?</v>
      </c>
      <c r="E72" s="19" t="e">
        <f ca="1">$C72*'Total CH4 prod CO2 Inj'!C70+$D72*'Total CH4 prod CO2 Inj'!T70-'Inj sep cost'!C70-'Inj sep cost'!T70</f>
        <v>#NAME?</v>
      </c>
      <c r="F72" s="19" t="e">
        <f ca="1">$C72*'Total CH4 prod CO2 Inj'!D70+$D72*'Total CH4 prod CO2 Inj'!U70-'Inj sep cost'!D70-'Inj sep cost'!U70</f>
        <v>#NAME?</v>
      </c>
      <c r="G72" s="19" t="e">
        <f ca="1">$C72*'Total CH4 prod CO2 Inj'!E70+$D72*'Total CH4 prod CO2 Inj'!V70-'Inj sep cost'!E70-'Inj sep cost'!V70</f>
        <v>#NAME?</v>
      </c>
      <c r="H72" s="19" t="e">
        <f ca="1">$C72*'Total CH4 prod CO2 Inj'!F70+$D72*'Total CH4 prod CO2 Inj'!W70-'Inj sep cost'!F70-'Inj sep cost'!W70</f>
        <v>#NAME?</v>
      </c>
      <c r="I72" s="19" t="e">
        <f ca="1">$C72*'Total CH4 prod CO2 Inj'!G70+$D72*'Total CH4 prod CO2 Inj'!X70-'Inj sep cost'!G70-'Inj sep cost'!X70</f>
        <v>#NAME?</v>
      </c>
      <c r="J72" s="19" t="e">
        <f ca="1">$C72*'Total CH4 prod CO2 Inj'!H70+$D72*'Total CH4 prod CO2 Inj'!Y70-'Inj sep cost'!H70-'Inj sep cost'!Y70</f>
        <v>#NAME?</v>
      </c>
      <c r="K72" s="19" t="e">
        <f ca="1">$C72*'Total CH4 prod CO2 Inj'!I70+$D72*'Total CH4 prod CO2 Inj'!Z70-'Inj sep cost'!I70-'Inj sep cost'!Z70</f>
        <v>#NAME?</v>
      </c>
      <c r="L72" s="19" t="e">
        <f ca="1">$C72*'Total CH4 prod CO2 Inj'!J70+$D72*'Total CH4 prod CO2 Inj'!AA70-'Inj sep cost'!J70-'Inj sep cost'!AA70</f>
        <v>#NAME?</v>
      </c>
      <c r="M72" s="19" t="e">
        <f ca="1">$C72*'Total CH4 prod CO2 Inj'!K70+$D72*'Total CH4 prod CO2 Inj'!AB70-'Inj sep cost'!K70-'Inj sep cost'!AB70</f>
        <v>#NAME?</v>
      </c>
      <c r="N72" s="19" t="e">
        <f ca="1">$C72*'Total CH4 prod CO2 Inj'!L70+$D72*'Total CH4 prod CO2 Inj'!AC70-'Inj sep cost'!L70-'Inj sep cost'!AC70</f>
        <v>#NAME?</v>
      </c>
      <c r="O72" s="19" t="e">
        <f ca="1">$C72*'Total CH4 prod CO2 Inj'!M70+$D72*'Total CH4 prod CO2 Inj'!AD70-'Inj sep cost'!M70-'Inj sep cost'!AD70</f>
        <v>#NAME?</v>
      </c>
      <c r="P72" s="19" t="e">
        <f ca="1">$C72*'Total CH4 prod CO2 Inj'!N70+$D72*'Total CH4 prod CO2 Inj'!AE70-'Inj sep cost'!N70-'Inj sep cost'!AE70</f>
        <v>#NAME?</v>
      </c>
      <c r="Q72" s="19" t="e">
        <f ca="1">$C72*'Total CH4 prod CO2 Inj'!O70+$D72*'Total CH4 prod CO2 Inj'!AF70-'Inj sep cost'!O70-'Inj sep cost'!AF70</f>
        <v>#NAME?</v>
      </c>
      <c r="R72" s="19" t="e">
        <f ca="1">$C72*'Total CH4 prod CO2 Inj'!P70+$D72*'Total CH4 prod CO2 Inj'!AG70-'Inj sep cost'!P70-'Inj sep cost'!AG70</f>
        <v>#NAME?</v>
      </c>
      <c r="S72" s="19" t="e">
        <f ca="1">$C72*'Total CH4 prod CO2 Inj'!Q70+$D72*'Total CH4 prod CO2 Inj'!AH70-'Inj sep cost'!Q70-'Inj sep cost'!AH70</f>
        <v>#NAME?</v>
      </c>
    </row>
    <row r="73" spans="2:19" x14ac:dyDescent="0.45">
      <c r="B73">
        <v>67</v>
      </c>
      <c r="C73" s="17" t="e">
        <f ca="1">_xll.RiskTriang($D$2,$E$2,$F$2)</f>
        <v>#NAME?</v>
      </c>
      <c r="D73" s="17" t="e">
        <f t="shared" ca="1" si="1"/>
        <v>#NAME?</v>
      </c>
      <c r="E73" s="19" t="e">
        <f ca="1">$C73*'Total CH4 prod CO2 Inj'!C71+$D73*'Total CH4 prod CO2 Inj'!T71-'Inj sep cost'!C71-'Inj sep cost'!T71</f>
        <v>#NAME?</v>
      </c>
      <c r="F73" s="19" t="e">
        <f ca="1">$C73*'Total CH4 prod CO2 Inj'!D71+$D73*'Total CH4 prod CO2 Inj'!U71-'Inj sep cost'!D71-'Inj sep cost'!U71</f>
        <v>#NAME?</v>
      </c>
      <c r="G73" s="19" t="e">
        <f ca="1">$C73*'Total CH4 prod CO2 Inj'!E71+$D73*'Total CH4 prod CO2 Inj'!V71-'Inj sep cost'!E71-'Inj sep cost'!V71</f>
        <v>#NAME?</v>
      </c>
      <c r="H73" s="19" t="e">
        <f ca="1">$C73*'Total CH4 prod CO2 Inj'!F71+$D73*'Total CH4 prod CO2 Inj'!W71-'Inj sep cost'!F71-'Inj sep cost'!W71</f>
        <v>#NAME?</v>
      </c>
      <c r="I73" s="19" t="e">
        <f ca="1">$C73*'Total CH4 prod CO2 Inj'!G71+$D73*'Total CH4 prod CO2 Inj'!X71-'Inj sep cost'!G71-'Inj sep cost'!X71</f>
        <v>#NAME?</v>
      </c>
      <c r="J73" s="19" t="e">
        <f ca="1">$C73*'Total CH4 prod CO2 Inj'!H71+$D73*'Total CH4 prod CO2 Inj'!Y71-'Inj sep cost'!H71-'Inj sep cost'!Y71</f>
        <v>#NAME?</v>
      </c>
      <c r="K73" s="19" t="e">
        <f ca="1">$C73*'Total CH4 prod CO2 Inj'!I71+$D73*'Total CH4 prod CO2 Inj'!Z71-'Inj sep cost'!I71-'Inj sep cost'!Z71</f>
        <v>#NAME?</v>
      </c>
      <c r="L73" s="19" t="e">
        <f ca="1">$C73*'Total CH4 prod CO2 Inj'!J71+$D73*'Total CH4 prod CO2 Inj'!AA71-'Inj sep cost'!J71-'Inj sep cost'!AA71</f>
        <v>#NAME?</v>
      </c>
      <c r="M73" s="19" t="e">
        <f ca="1">$C73*'Total CH4 prod CO2 Inj'!K71+$D73*'Total CH4 prod CO2 Inj'!AB71-'Inj sep cost'!K71-'Inj sep cost'!AB71</f>
        <v>#NAME?</v>
      </c>
      <c r="N73" s="19" t="e">
        <f ca="1">$C73*'Total CH4 prod CO2 Inj'!L71+$D73*'Total CH4 prod CO2 Inj'!AC71-'Inj sep cost'!L71-'Inj sep cost'!AC71</f>
        <v>#NAME?</v>
      </c>
      <c r="O73" s="19" t="e">
        <f ca="1">$C73*'Total CH4 prod CO2 Inj'!M71+$D73*'Total CH4 prod CO2 Inj'!AD71-'Inj sep cost'!M71-'Inj sep cost'!AD71</f>
        <v>#NAME?</v>
      </c>
      <c r="P73" s="19" t="e">
        <f ca="1">$C73*'Total CH4 prod CO2 Inj'!N71+$D73*'Total CH4 prod CO2 Inj'!AE71-'Inj sep cost'!N71-'Inj sep cost'!AE71</f>
        <v>#NAME?</v>
      </c>
      <c r="Q73" s="19" t="e">
        <f ca="1">$C73*'Total CH4 prod CO2 Inj'!O71+$D73*'Total CH4 prod CO2 Inj'!AF71-'Inj sep cost'!O71-'Inj sep cost'!AF71</f>
        <v>#NAME?</v>
      </c>
      <c r="R73" s="19" t="e">
        <f ca="1">$C73*'Total CH4 prod CO2 Inj'!P71+$D73*'Total CH4 prod CO2 Inj'!AG71-'Inj sep cost'!P71-'Inj sep cost'!AG71</f>
        <v>#NAME?</v>
      </c>
      <c r="S73" s="19" t="e">
        <f ca="1">$C73*'Total CH4 prod CO2 Inj'!Q71+$D73*'Total CH4 prod CO2 Inj'!AH71-'Inj sep cost'!Q71-'Inj sep cost'!AH71</f>
        <v>#NAME?</v>
      </c>
    </row>
    <row r="74" spans="2:19" x14ac:dyDescent="0.45">
      <c r="B74">
        <v>68</v>
      </c>
      <c r="C74" s="17" t="e">
        <f ca="1">_xll.RiskTriang($D$2,$E$2,$F$2)</f>
        <v>#NAME?</v>
      </c>
      <c r="D74" s="17" t="e">
        <f t="shared" ca="1" si="1"/>
        <v>#NAME?</v>
      </c>
      <c r="E74" s="19" t="e">
        <f ca="1">$C74*'Total CH4 prod CO2 Inj'!C72+$D74*'Total CH4 prod CO2 Inj'!T72-'Inj sep cost'!C72-'Inj sep cost'!T72</f>
        <v>#NAME?</v>
      </c>
      <c r="F74" s="19" t="e">
        <f ca="1">$C74*'Total CH4 prod CO2 Inj'!D72+$D74*'Total CH4 prod CO2 Inj'!U72-'Inj sep cost'!D72-'Inj sep cost'!U72</f>
        <v>#NAME?</v>
      </c>
      <c r="G74" s="19" t="e">
        <f ca="1">$C74*'Total CH4 prod CO2 Inj'!E72+$D74*'Total CH4 prod CO2 Inj'!V72-'Inj sep cost'!E72-'Inj sep cost'!V72</f>
        <v>#NAME?</v>
      </c>
      <c r="H74" s="19" t="e">
        <f ca="1">$C74*'Total CH4 prod CO2 Inj'!F72+$D74*'Total CH4 prod CO2 Inj'!W72-'Inj sep cost'!F72-'Inj sep cost'!W72</f>
        <v>#NAME?</v>
      </c>
      <c r="I74" s="19" t="e">
        <f ca="1">$C74*'Total CH4 prod CO2 Inj'!G72+$D74*'Total CH4 prod CO2 Inj'!X72-'Inj sep cost'!G72-'Inj sep cost'!X72</f>
        <v>#NAME?</v>
      </c>
      <c r="J74" s="19" t="e">
        <f ca="1">$C74*'Total CH4 prod CO2 Inj'!H72+$D74*'Total CH4 prod CO2 Inj'!Y72-'Inj sep cost'!H72-'Inj sep cost'!Y72</f>
        <v>#NAME?</v>
      </c>
      <c r="K74" s="19" t="e">
        <f ca="1">$C74*'Total CH4 prod CO2 Inj'!I72+$D74*'Total CH4 prod CO2 Inj'!Z72-'Inj sep cost'!I72-'Inj sep cost'!Z72</f>
        <v>#NAME?</v>
      </c>
      <c r="L74" s="19" t="e">
        <f ca="1">$C74*'Total CH4 prod CO2 Inj'!J72+$D74*'Total CH4 prod CO2 Inj'!AA72-'Inj sep cost'!J72-'Inj sep cost'!AA72</f>
        <v>#NAME?</v>
      </c>
      <c r="M74" s="19" t="e">
        <f ca="1">$C74*'Total CH4 prod CO2 Inj'!K72+$D74*'Total CH4 prod CO2 Inj'!AB72-'Inj sep cost'!K72-'Inj sep cost'!AB72</f>
        <v>#NAME?</v>
      </c>
      <c r="N74" s="19" t="e">
        <f ca="1">$C74*'Total CH4 prod CO2 Inj'!L72+$D74*'Total CH4 prod CO2 Inj'!AC72-'Inj sep cost'!L72-'Inj sep cost'!AC72</f>
        <v>#NAME?</v>
      </c>
      <c r="O74" s="19" t="e">
        <f ca="1">$C74*'Total CH4 prod CO2 Inj'!M72+$D74*'Total CH4 prod CO2 Inj'!AD72-'Inj sep cost'!M72-'Inj sep cost'!AD72</f>
        <v>#NAME?</v>
      </c>
      <c r="P74" s="19" t="e">
        <f ca="1">$C74*'Total CH4 prod CO2 Inj'!N72+$D74*'Total CH4 prod CO2 Inj'!AE72-'Inj sep cost'!N72-'Inj sep cost'!AE72</f>
        <v>#NAME?</v>
      </c>
      <c r="Q74" s="19" t="e">
        <f ca="1">$C74*'Total CH4 prod CO2 Inj'!O72+$D74*'Total CH4 prod CO2 Inj'!AF72-'Inj sep cost'!O72-'Inj sep cost'!AF72</f>
        <v>#NAME?</v>
      </c>
      <c r="R74" s="19" t="e">
        <f ca="1">$C74*'Total CH4 prod CO2 Inj'!P72+$D74*'Total CH4 prod CO2 Inj'!AG72-'Inj sep cost'!P72-'Inj sep cost'!AG72</f>
        <v>#NAME?</v>
      </c>
      <c r="S74" s="19" t="e">
        <f ca="1">$C74*'Total CH4 prod CO2 Inj'!Q72+$D74*'Total CH4 prod CO2 Inj'!AH72-'Inj sep cost'!Q72-'Inj sep cost'!AH72</f>
        <v>#NAME?</v>
      </c>
    </row>
    <row r="75" spans="2:19" x14ac:dyDescent="0.45">
      <c r="B75">
        <v>69</v>
      </c>
      <c r="C75" s="17" t="e">
        <f ca="1">_xll.RiskTriang($D$2,$E$2,$F$2)</f>
        <v>#NAME?</v>
      </c>
      <c r="D75" s="17" t="e">
        <f t="shared" ca="1" si="1"/>
        <v>#NAME?</v>
      </c>
      <c r="E75" s="19" t="e">
        <f ca="1">$C75*'Total CH4 prod CO2 Inj'!C73+$D75*'Total CH4 prod CO2 Inj'!T73-'Inj sep cost'!C73-'Inj sep cost'!T73</f>
        <v>#NAME?</v>
      </c>
      <c r="F75" s="19" t="e">
        <f ca="1">$C75*'Total CH4 prod CO2 Inj'!D73+$D75*'Total CH4 prod CO2 Inj'!U73-'Inj sep cost'!D73-'Inj sep cost'!U73</f>
        <v>#NAME?</v>
      </c>
      <c r="G75" s="19" t="e">
        <f ca="1">$C75*'Total CH4 prod CO2 Inj'!E73+$D75*'Total CH4 prod CO2 Inj'!V73-'Inj sep cost'!E73-'Inj sep cost'!V73</f>
        <v>#NAME?</v>
      </c>
      <c r="H75" s="19" t="e">
        <f ca="1">$C75*'Total CH4 prod CO2 Inj'!F73+$D75*'Total CH4 prod CO2 Inj'!W73-'Inj sep cost'!F73-'Inj sep cost'!W73</f>
        <v>#NAME?</v>
      </c>
      <c r="I75" s="19" t="e">
        <f ca="1">$C75*'Total CH4 prod CO2 Inj'!G73+$D75*'Total CH4 prod CO2 Inj'!X73-'Inj sep cost'!G73-'Inj sep cost'!X73</f>
        <v>#NAME?</v>
      </c>
      <c r="J75" s="19" t="e">
        <f ca="1">$C75*'Total CH4 prod CO2 Inj'!H73+$D75*'Total CH4 prod CO2 Inj'!Y73-'Inj sep cost'!H73-'Inj sep cost'!Y73</f>
        <v>#NAME?</v>
      </c>
      <c r="K75" s="19" t="e">
        <f ca="1">$C75*'Total CH4 prod CO2 Inj'!I73+$D75*'Total CH4 prod CO2 Inj'!Z73-'Inj sep cost'!I73-'Inj sep cost'!Z73</f>
        <v>#NAME?</v>
      </c>
      <c r="L75" s="19" t="e">
        <f ca="1">$C75*'Total CH4 prod CO2 Inj'!J73+$D75*'Total CH4 prod CO2 Inj'!AA73-'Inj sep cost'!J73-'Inj sep cost'!AA73</f>
        <v>#NAME?</v>
      </c>
      <c r="M75" s="19" t="e">
        <f ca="1">$C75*'Total CH4 prod CO2 Inj'!K73+$D75*'Total CH4 prod CO2 Inj'!AB73-'Inj sep cost'!K73-'Inj sep cost'!AB73</f>
        <v>#NAME?</v>
      </c>
      <c r="N75" s="19" t="e">
        <f ca="1">$C75*'Total CH4 prod CO2 Inj'!L73+$D75*'Total CH4 prod CO2 Inj'!AC73-'Inj sep cost'!L73-'Inj sep cost'!AC73</f>
        <v>#NAME?</v>
      </c>
      <c r="O75" s="19" t="e">
        <f ca="1">$C75*'Total CH4 prod CO2 Inj'!M73+$D75*'Total CH4 prod CO2 Inj'!AD73-'Inj sep cost'!M73-'Inj sep cost'!AD73</f>
        <v>#NAME?</v>
      </c>
      <c r="P75" s="19" t="e">
        <f ca="1">$C75*'Total CH4 prod CO2 Inj'!N73+$D75*'Total CH4 prod CO2 Inj'!AE73-'Inj sep cost'!N73-'Inj sep cost'!AE73</f>
        <v>#NAME?</v>
      </c>
      <c r="Q75" s="19" t="e">
        <f ca="1">$C75*'Total CH4 prod CO2 Inj'!O73+$D75*'Total CH4 prod CO2 Inj'!AF73-'Inj sep cost'!O73-'Inj sep cost'!AF73</f>
        <v>#NAME?</v>
      </c>
      <c r="R75" s="19" t="e">
        <f ca="1">$C75*'Total CH4 prod CO2 Inj'!P73+$D75*'Total CH4 prod CO2 Inj'!AG73-'Inj sep cost'!P73-'Inj sep cost'!AG73</f>
        <v>#NAME?</v>
      </c>
      <c r="S75" s="19" t="e">
        <f ca="1">$C75*'Total CH4 prod CO2 Inj'!Q73+$D75*'Total CH4 prod CO2 Inj'!AH73-'Inj sep cost'!Q73-'Inj sep cost'!AH73</f>
        <v>#NAME?</v>
      </c>
    </row>
    <row r="76" spans="2:19" x14ac:dyDescent="0.45">
      <c r="B76">
        <v>70</v>
      </c>
      <c r="C76" s="17" t="e">
        <f ca="1">_xll.RiskTriang($D$2,$E$2,$F$2)</f>
        <v>#NAME?</v>
      </c>
      <c r="D76" s="17" t="e">
        <f t="shared" ca="1" si="1"/>
        <v>#NAME?</v>
      </c>
      <c r="E76" s="19" t="e">
        <f ca="1">$C76*'Total CH4 prod CO2 Inj'!C74+$D76*'Total CH4 prod CO2 Inj'!T74-'Inj sep cost'!C74-'Inj sep cost'!T74</f>
        <v>#NAME?</v>
      </c>
      <c r="F76" s="19" t="e">
        <f ca="1">$C76*'Total CH4 prod CO2 Inj'!D74+$D76*'Total CH4 prod CO2 Inj'!U74-'Inj sep cost'!D74-'Inj sep cost'!U74</f>
        <v>#NAME?</v>
      </c>
      <c r="G76" s="19" t="e">
        <f ca="1">$C76*'Total CH4 prod CO2 Inj'!E74+$D76*'Total CH4 prod CO2 Inj'!V74-'Inj sep cost'!E74-'Inj sep cost'!V74</f>
        <v>#NAME?</v>
      </c>
      <c r="H76" s="19" t="e">
        <f ca="1">$C76*'Total CH4 prod CO2 Inj'!F74+$D76*'Total CH4 prod CO2 Inj'!W74-'Inj sep cost'!F74-'Inj sep cost'!W74</f>
        <v>#NAME?</v>
      </c>
      <c r="I76" s="19" t="e">
        <f ca="1">$C76*'Total CH4 prod CO2 Inj'!G74+$D76*'Total CH4 prod CO2 Inj'!X74-'Inj sep cost'!G74-'Inj sep cost'!X74</f>
        <v>#NAME?</v>
      </c>
      <c r="J76" s="19" t="e">
        <f ca="1">$C76*'Total CH4 prod CO2 Inj'!H74+$D76*'Total CH4 prod CO2 Inj'!Y74-'Inj sep cost'!H74-'Inj sep cost'!Y74</f>
        <v>#NAME?</v>
      </c>
      <c r="K76" s="19" t="e">
        <f ca="1">$C76*'Total CH4 prod CO2 Inj'!I74+$D76*'Total CH4 prod CO2 Inj'!Z74-'Inj sep cost'!I74-'Inj sep cost'!Z74</f>
        <v>#NAME?</v>
      </c>
      <c r="L76" s="19" t="e">
        <f ca="1">$C76*'Total CH4 prod CO2 Inj'!J74+$D76*'Total CH4 prod CO2 Inj'!AA74-'Inj sep cost'!J74-'Inj sep cost'!AA74</f>
        <v>#NAME?</v>
      </c>
      <c r="M76" s="19" t="e">
        <f ca="1">$C76*'Total CH4 prod CO2 Inj'!K74+$D76*'Total CH4 prod CO2 Inj'!AB74-'Inj sep cost'!K74-'Inj sep cost'!AB74</f>
        <v>#NAME?</v>
      </c>
      <c r="N76" s="19" t="e">
        <f ca="1">$C76*'Total CH4 prod CO2 Inj'!L74+$D76*'Total CH4 prod CO2 Inj'!AC74-'Inj sep cost'!L74-'Inj sep cost'!AC74</f>
        <v>#NAME?</v>
      </c>
      <c r="O76" s="19" t="e">
        <f ca="1">$C76*'Total CH4 prod CO2 Inj'!M74+$D76*'Total CH4 prod CO2 Inj'!AD74-'Inj sep cost'!M74-'Inj sep cost'!AD74</f>
        <v>#NAME?</v>
      </c>
      <c r="P76" s="19" t="e">
        <f ca="1">$C76*'Total CH4 prod CO2 Inj'!N74+$D76*'Total CH4 prod CO2 Inj'!AE74-'Inj sep cost'!N74-'Inj sep cost'!AE74</f>
        <v>#NAME?</v>
      </c>
      <c r="Q76" s="19" t="e">
        <f ca="1">$C76*'Total CH4 prod CO2 Inj'!O74+$D76*'Total CH4 prod CO2 Inj'!AF74-'Inj sep cost'!O74-'Inj sep cost'!AF74</f>
        <v>#NAME?</v>
      </c>
      <c r="R76" s="19" t="e">
        <f ca="1">$C76*'Total CH4 prod CO2 Inj'!P74+$D76*'Total CH4 prod CO2 Inj'!AG74-'Inj sep cost'!P74-'Inj sep cost'!AG74</f>
        <v>#NAME?</v>
      </c>
      <c r="S76" s="19" t="e">
        <f ca="1">$C76*'Total CH4 prod CO2 Inj'!Q74+$D76*'Total CH4 prod CO2 Inj'!AH74-'Inj sep cost'!Q74-'Inj sep cost'!AH74</f>
        <v>#NAME?</v>
      </c>
    </row>
    <row r="77" spans="2:19" x14ac:dyDescent="0.45">
      <c r="B77">
        <v>71</v>
      </c>
      <c r="C77" s="17" t="e">
        <f ca="1">_xll.RiskTriang($D$2,$E$2,$F$2)</f>
        <v>#NAME?</v>
      </c>
      <c r="D77" s="17" t="e">
        <f t="shared" ca="1" si="1"/>
        <v>#NAME?</v>
      </c>
      <c r="E77" s="19" t="e">
        <f ca="1">$C77*'Total CH4 prod CO2 Inj'!C75+$D77*'Total CH4 prod CO2 Inj'!T75-'Inj sep cost'!C75-'Inj sep cost'!T75</f>
        <v>#NAME?</v>
      </c>
      <c r="F77" s="19" t="e">
        <f ca="1">$C77*'Total CH4 prod CO2 Inj'!D75+$D77*'Total CH4 prod CO2 Inj'!U75-'Inj sep cost'!D75-'Inj sep cost'!U75</f>
        <v>#NAME?</v>
      </c>
      <c r="G77" s="19" t="e">
        <f ca="1">$C77*'Total CH4 prod CO2 Inj'!E75+$D77*'Total CH4 prod CO2 Inj'!V75-'Inj sep cost'!E75-'Inj sep cost'!V75</f>
        <v>#NAME?</v>
      </c>
      <c r="H77" s="19" t="e">
        <f ca="1">$C77*'Total CH4 prod CO2 Inj'!F75+$D77*'Total CH4 prod CO2 Inj'!W75-'Inj sep cost'!F75-'Inj sep cost'!W75</f>
        <v>#NAME?</v>
      </c>
      <c r="I77" s="19" t="e">
        <f ca="1">$C77*'Total CH4 prod CO2 Inj'!G75+$D77*'Total CH4 prod CO2 Inj'!X75-'Inj sep cost'!G75-'Inj sep cost'!X75</f>
        <v>#NAME?</v>
      </c>
      <c r="J77" s="19" t="e">
        <f ca="1">$C77*'Total CH4 prod CO2 Inj'!H75+$D77*'Total CH4 prod CO2 Inj'!Y75-'Inj sep cost'!H75-'Inj sep cost'!Y75</f>
        <v>#NAME?</v>
      </c>
      <c r="K77" s="19" t="e">
        <f ca="1">$C77*'Total CH4 prod CO2 Inj'!I75+$D77*'Total CH4 prod CO2 Inj'!Z75-'Inj sep cost'!I75-'Inj sep cost'!Z75</f>
        <v>#NAME?</v>
      </c>
      <c r="L77" s="19" t="e">
        <f ca="1">$C77*'Total CH4 prod CO2 Inj'!J75+$D77*'Total CH4 prod CO2 Inj'!AA75-'Inj sep cost'!J75-'Inj sep cost'!AA75</f>
        <v>#NAME?</v>
      </c>
      <c r="M77" s="19" t="e">
        <f ca="1">$C77*'Total CH4 prod CO2 Inj'!K75+$D77*'Total CH4 prod CO2 Inj'!AB75-'Inj sep cost'!K75-'Inj sep cost'!AB75</f>
        <v>#NAME?</v>
      </c>
      <c r="N77" s="19" t="e">
        <f ca="1">$C77*'Total CH4 prod CO2 Inj'!L75+$D77*'Total CH4 prod CO2 Inj'!AC75-'Inj sep cost'!L75-'Inj sep cost'!AC75</f>
        <v>#NAME?</v>
      </c>
      <c r="O77" s="19" t="e">
        <f ca="1">$C77*'Total CH4 prod CO2 Inj'!M75+$D77*'Total CH4 prod CO2 Inj'!AD75-'Inj sep cost'!M75-'Inj sep cost'!AD75</f>
        <v>#NAME?</v>
      </c>
      <c r="P77" s="19" t="e">
        <f ca="1">$C77*'Total CH4 prod CO2 Inj'!N75+$D77*'Total CH4 prod CO2 Inj'!AE75-'Inj sep cost'!N75-'Inj sep cost'!AE75</f>
        <v>#NAME?</v>
      </c>
      <c r="Q77" s="19" t="e">
        <f ca="1">$C77*'Total CH4 prod CO2 Inj'!O75+$D77*'Total CH4 prod CO2 Inj'!AF75-'Inj sep cost'!O75-'Inj sep cost'!AF75</f>
        <v>#NAME?</v>
      </c>
      <c r="R77" s="19" t="e">
        <f ca="1">$C77*'Total CH4 prod CO2 Inj'!P75+$D77*'Total CH4 prod CO2 Inj'!AG75-'Inj sep cost'!P75-'Inj sep cost'!AG75</f>
        <v>#NAME?</v>
      </c>
      <c r="S77" s="19" t="e">
        <f ca="1">$C77*'Total CH4 prod CO2 Inj'!Q75+$D77*'Total CH4 prod CO2 Inj'!AH75-'Inj sep cost'!Q75-'Inj sep cost'!AH75</f>
        <v>#NAME?</v>
      </c>
    </row>
    <row r="78" spans="2:19" x14ac:dyDescent="0.45">
      <c r="B78">
        <v>72</v>
      </c>
      <c r="C78" s="17" t="e">
        <f ca="1">_xll.RiskTriang($D$2,$E$2,$F$2)</f>
        <v>#NAME?</v>
      </c>
      <c r="D78" s="17" t="e">
        <f t="shared" ca="1" si="1"/>
        <v>#NAME?</v>
      </c>
      <c r="E78" s="19" t="e">
        <f ca="1">$C78*'Total CH4 prod CO2 Inj'!C76+$D78*'Total CH4 prod CO2 Inj'!T76-'Inj sep cost'!C76-'Inj sep cost'!T76</f>
        <v>#NAME?</v>
      </c>
      <c r="F78" s="19" t="e">
        <f ca="1">$C78*'Total CH4 prod CO2 Inj'!D76+$D78*'Total CH4 prod CO2 Inj'!U76-'Inj sep cost'!D76-'Inj sep cost'!U76</f>
        <v>#NAME?</v>
      </c>
      <c r="G78" s="19" t="e">
        <f ca="1">$C78*'Total CH4 prod CO2 Inj'!E76+$D78*'Total CH4 prod CO2 Inj'!V76-'Inj sep cost'!E76-'Inj sep cost'!V76</f>
        <v>#NAME?</v>
      </c>
      <c r="H78" s="19" t="e">
        <f ca="1">$C78*'Total CH4 prod CO2 Inj'!F76+$D78*'Total CH4 prod CO2 Inj'!W76-'Inj sep cost'!F76-'Inj sep cost'!W76</f>
        <v>#NAME?</v>
      </c>
      <c r="I78" s="19" t="e">
        <f ca="1">$C78*'Total CH4 prod CO2 Inj'!G76+$D78*'Total CH4 prod CO2 Inj'!X76-'Inj sep cost'!G76-'Inj sep cost'!X76</f>
        <v>#NAME?</v>
      </c>
      <c r="J78" s="19" t="e">
        <f ca="1">$C78*'Total CH4 prod CO2 Inj'!H76+$D78*'Total CH4 prod CO2 Inj'!Y76-'Inj sep cost'!H76-'Inj sep cost'!Y76</f>
        <v>#NAME?</v>
      </c>
      <c r="K78" s="19" t="e">
        <f ca="1">$C78*'Total CH4 prod CO2 Inj'!I76+$D78*'Total CH4 prod CO2 Inj'!Z76-'Inj sep cost'!I76-'Inj sep cost'!Z76</f>
        <v>#NAME?</v>
      </c>
      <c r="L78" s="19" t="e">
        <f ca="1">$C78*'Total CH4 prod CO2 Inj'!J76+$D78*'Total CH4 prod CO2 Inj'!AA76-'Inj sep cost'!J76-'Inj sep cost'!AA76</f>
        <v>#NAME?</v>
      </c>
      <c r="M78" s="19" t="e">
        <f ca="1">$C78*'Total CH4 prod CO2 Inj'!K76+$D78*'Total CH4 prod CO2 Inj'!AB76-'Inj sep cost'!K76-'Inj sep cost'!AB76</f>
        <v>#NAME?</v>
      </c>
      <c r="N78" s="19" t="e">
        <f ca="1">$C78*'Total CH4 prod CO2 Inj'!L76+$D78*'Total CH4 prod CO2 Inj'!AC76-'Inj sep cost'!L76-'Inj sep cost'!AC76</f>
        <v>#NAME?</v>
      </c>
      <c r="O78" s="19" t="e">
        <f ca="1">$C78*'Total CH4 prod CO2 Inj'!M76+$D78*'Total CH4 prod CO2 Inj'!AD76-'Inj sep cost'!M76-'Inj sep cost'!AD76</f>
        <v>#NAME?</v>
      </c>
      <c r="P78" s="19" t="e">
        <f ca="1">$C78*'Total CH4 prod CO2 Inj'!N76+$D78*'Total CH4 prod CO2 Inj'!AE76-'Inj sep cost'!N76-'Inj sep cost'!AE76</f>
        <v>#NAME?</v>
      </c>
      <c r="Q78" s="19" t="e">
        <f ca="1">$C78*'Total CH4 prod CO2 Inj'!O76+$D78*'Total CH4 prod CO2 Inj'!AF76-'Inj sep cost'!O76-'Inj sep cost'!AF76</f>
        <v>#NAME?</v>
      </c>
      <c r="R78" s="19" t="e">
        <f ca="1">$C78*'Total CH4 prod CO2 Inj'!P76+$D78*'Total CH4 prod CO2 Inj'!AG76-'Inj sep cost'!P76-'Inj sep cost'!AG76</f>
        <v>#NAME?</v>
      </c>
      <c r="S78" s="19" t="e">
        <f ca="1">$C78*'Total CH4 prod CO2 Inj'!Q76+$D78*'Total CH4 prod CO2 Inj'!AH76-'Inj sep cost'!Q76-'Inj sep cost'!AH76</f>
        <v>#NAME?</v>
      </c>
    </row>
    <row r="79" spans="2:19" x14ac:dyDescent="0.45">
      <c r="B79">
        <v>73</v>
      </c>
      <c r="C79" s="17" t="e">
        <f ca="1">_xll.RiskTriang($D$2,$E$2,$F$2)</f>
        <v>#NAME?</v>
      </c>
      <c r="D79" s="17" t="e">
        <f t="shared" ca="1" si="1"/>
        <v>#NAME?</v>
      </c>
      <c r="E79" s="19" t="e">
        <f ca="1">$C79*'Total CH4 prod CO2 Inj'!C77+$D79*'Total CH4 prod CO2 Inj'!T77-'Inj sep cost'!C77-'Inj sep cost'!T77</f>
        <v>#NAME?</v>
      </c>
      <c r="F79" s="19" t="e">
        <f ca="1">$C79*'Total CH4 prod CO2 Inj'!D77+$D79*'Total CH4 prod CO2 Inj'!U77-'Inj sep cost'!D77-'Inj sep cost'!U77</f>
        <v>#NAME?</v>
      </c>
      <c r="G79" s="19" t="e">
        <f ca="1">$C79*'Total CH4 prod CO2 Inj'!E77+$D79*'Total CH4 prod CO2 Inj'!V77-'Inj sep cost'!E77-'Inj sep cost'!V77</f>
        <v>#NAME?</v>
      </c>
      <c r="H79" s="19" t="e">
        <f ca="1">$C79*'Total CH4 prod CO2 Inj'!F77+$D79*'Total CH4 prod CO2 Inj'!W77-'Inj sep cost'!F77-'Inj sep cost'!W77</f>
        <v>#NAME?</v>
      </c>
      <c r="I79" s="19" t="e">
        <f ca="1">$C79*'Total CH4 prod CO2 Inj'!G77+$D79*'Total CH4 prod CO2 Inj'!X77-'Inj sep cost'!G77-'Inj sep cost'!X77</f>
        <v>#NAME?</v>
      </c>
      <c r="J79" s="19" t="e">
        <f ca="1">$C79*'Total CH4 prod CO2 Inj'!H77+$D79*'Total CH4 prod CO2 Inj'!Y77-'Inj sep cost'!H77-'Inj sep cost'!Y77</f>
        <v>#NAME?</v>
      </c>
      <c r="K79" s="19" t="e">
        <f ca="1">$C79*'Total CH4 prod CO2 Inj'!I77+$D79*'Total CH4 prod CO2 Inj'!Z77-'Inj sep cost'!I77-'Inj sep cost'!Z77</f>
        <v>#NAME?</v>
      </c>
      <c r="L79" s="19" t="e">
        <f ca="1">$C79*'Total CH4 prod CO2 Inj'!J77+$D79*'Total CH4 prod CO2 Inj'!AA77-'Inj sep cost'!J77-'Inj sep cost'!AA77</f>
        <v>#NAME?</v>
      </c>
      <c r="M79" s="19" t="e">
        <f ca="1">$C79*'Total CH4 prod CO2 Inj'!K77+$D79*'Total CH4 prod CO2 Inj'!AB77-'Inj sep cost'!K77-'Inj sep cost'!AB77</f>
        <v>#NAME?</v>
      </c>
      <c r="N79" s="19" t="e">
        <f ca="1">$C79*'Total CH4 prod CO2 Inj'!L77+$D79*'Total CH4 prod CO2 Inj'!AC77-'Inj sep cost'!L77-'Inj sep cost'!AC77</f>
        <v>#NAME?</v>
      </c>
      <c r="O79" s="19" t="e">
        <f ca="1">$C79*'Total CH4 prod CO2 Inj'!M77+$D79*'Total CH4 prod CO2 Inj'!AD77-'Inj sep cost'!M77-'Inj sep cost'!AD77</f>
        <v>#NAME?</v>
      </c>
      <c r="P79" s="19" t="e">
        <f ca="1">$C79*'Total CH4 prod CO2 Inj'!N77+$D79*'Total CH4 prod CO2 Inj'!AE77-'Inj sep cost'!N77-'Inj sep cost'!AE77</f>
        <v>#NAME?</v>
      </c>
      <c r="Q79" s="19" t="e">
        <f ca="1">$C79*'Total CH4 prod CO2 Inj'!O77+$D79*'Total CH4 prod CO2 Inj'!AF77-'Inj sep cost'!O77-'Inj sep cost'!AF77</f>
        <v>#NAME?</v>
      </c>
      <c r="R79" s="19" t="e">
        <f ca="1">$C79*'Total CH4 prod CO2 Inj'!P77+$D79*'Total CH4 prod CO2 Inj'!AG77-'Inj sep cost'!P77-'Inj sep cost'!AG77</f>
        <v>#NAME?</v>
      </c>
      <c r="S79" s="19" t="e">
        <f ca="1">$C79*'Total CH4 prod CO2 Inj'!Q77+$D79*'Total CH4 prod CO2 Inj'!AH77-'Inj sep cost'!Q77-'Inj sep cost'!AH77</f>
        <v>#NAME?</v>
      </c>
    </row>
    <row r="80" spans="2:19" x14ac:dyDescent="0.45">
      <c r="B80">
        <v>74</v>
      </c>
      <c r="C80" s="17" t="e">
        <f ca="1">_xll.RiskTriang($D$2,$E$2,$F$2)</f>
        <v>#NAME?</v>
      </c>
      <c r="D80" s="17" t="e">
        <f t="shared" ca="1" si="1"/>
        <v>#NAME?</v>
      </c>
      <c r="E80" s="19" t="e">
        <f ca="1">$C80*'Total CH4 prod CO2 Inj'!C78+$D80*'Total CH4 prod CO2 Inj'!T78-'Inj sep cost'!C78-'Inj sep cost'!T78</f>
        <v>#NAME?</v>
      </c>
      <c r="F80" s="19" t="e">
        <f ca="1">$C80*'Total CH4 prod CO2 Inj'!D78+$D80*'Total CH4 prod CO2 Inj'!U78-'Inj sep cost'!D78-'Inj sep cost'!U78</f>
        <v>#NAME?</v>
      </c>
      <c r="G80" s="19" t="e">
        <f ca="1">$C80*'Total CH4 prod CO2 Inj'!E78+$D80*'Total CH4 prod CO2 Inj'!V78-'Inj sep cost'!E78-'Inj sep cost'!V78</f>
        <v>#NAME?</v>
      </c>
      <c r="H80" s="19" t="e">
        <f ca="1">$C80*'Total CH4 prod CO2 Inj'!F78+$D80*'Total CH4 prod CO2 Inj'!W78-'Inj sep cost'!F78-'Inj sep cost'!W78</f>
        <v>#NAME?</v>
      </c>
      <c r="I80" s="19" t="e">
        <f ca="1">$C80*'Total CH4 prod CO2 Inj'!G78+$D80*'Total CH4 prod CO2 Inj'!X78-'Inj sep cost'!G78-'Inj sep cost'!X78</f>
        <v>#NAME?</v>
      </c>
      <c r="J80" s="19" t="e">
        <f ca="1">$C80*'Total CH4 prod CO2 Inj'!H78+$D80*'Total CH4 prod CO2 Inj'!Y78-'Inj sep cost'!H78-'Inj sep cost'!Y78</f>
        <v>#NAME?</v>
      </c>
      <c r="K80" s="19" t="e">
        <f ca="1">$C80*'Total CH4 prod CO2 Inj'!I78+$D80*'Total CH4 prod CO2 Inj'!Z78-'Inj sep cost'!I78-'Inj sep cost'!Z78</f>
        <v>#NAME?</v>
      </c>
      <c r="L80" s="19" t="e">
        <f ca="1">$C80*'Total CH4 prod CO2 Inj'!J78+$D80*'Total CH4 prod CO2 Inj'!AA78-'Inj sep cost'!J78-'Inj sep cost'!AA78</f>
        <v>#NAME?</v>
      </c>
      <c r="M80" s="19" t="e">
        <f ca="1">$C80*'Total CH4 prod CO2 Inj'!K78+$D80*'Total CH4 prod CO2 Inj'!AB78-'Inj sep cost'!K78-'Inj sep cost'!AB78</f>
        <v>#NAME?</v>
      </c>
      <c r="N80" s="19" t="e">
        <f ca="1">$C80*'Total CH4 prod CO2 Inj'!L78+$D80*'Total CH4 prod CO2 Inj'!AC78-'Inj sep cost'!L78-'Inj sep cost'!AC78</f>
        <v>#NAME?</v>
      </c>
      <c r="O80" s="19" t="e">
        <f ca="1">$C80*'Total CH4 prod CO2 Inj'!M78+$D80*'Total CH4 prod CO2 Inj'!AD78-'Inj sep cost'!M78-'Inj sep cost'!AD78</f>
        <v>#NAME?</v>
      </c>
      <c r="P80" s="19" t="e">
        <f ca="1">$C80*'Total CH4 prod CO2 Inj'!N78+$D80*'Total CH4 prod CO2 Inj'!AE78-'Inj sep cost'!N78-'Inj sep cost'!AE78</f>
        <v>#NAME?</v>
      </c>
      <c r="Q80" s="19" t="e">
        <f ca="1">$C80*'Total CH4 prod CO2 Inj'!O78+$D80*'Total CH4 prod CO2 Inj'!AF78-'Inj sep cost'!O78-'Inj sep cost'!AF78</f>
        <v>#NAME?</v>
      </c>
      <c r="R80" s="19" t="e">
        <f ca="1">$C80*'Total CH4 prod CO2 Inj'!P78+$D80*'Total CH4 prod CO2 Inj'!AG78-'Inj sep cost'!P78-'Inj sep cost'!AG78</f>
        <v>#NAME?</v>
      </c>
      <c r="S80" s="19" t="e">
        <f ca="1">$C80*'Total CH4 prod CO2 Inj'!Q78+$D80*'Total CH4 prod CO2 Inj'!AH78-'Inj sep cost'!Q78-'Inj sep cost'!AH78</f>
        <v>#NAME?</v>
      </c>
    </row>
    <row r="81" spans="2:19" x14ac:dyDescent="0.45">
      <c r="B81">
        <v>75</v>
      </c>
      <c r="C81" s="17" t="e">
        <f ca="1">_xll.RiskTriang($D$2,$E$2,$F$2)</f>
        <v>#NAME?</v>
      </c>
      <c r="D81" s="17" t="e">
        <f t="shared" ca="1" si="1"/>
        <v>#NAME?</v>
      </c>
      <c r="E81" s="19" t="e">
        <f ca="1">$C81*'Total CH4 prod CO2 Inj'!C79+$D81*'Total CH4 prod CO2 Inj'!T79-'Inj sep cost'!C79-'Inj sep cost'!T79</f>
        <v>#NAME?</v>
      </c>
      <c r="F81" s="19" t="e">
        <f ca="1">$C81*'Total CH4 prod CO2 Inj'!D79+$D81*'Total CH4 prod CO2 Inj'!U79-'Inj sep cost'!D79-'Inj sep cost'!U79</f>
        <v>#NAME?</v>
      </c>
      <c r="G81" s="19" t="e">
        <f ca="1">$C81*'Total CH4 prod CO2 Inj'!E79+$D81*'Total CH4 prod CO2 Inj'!V79-'Inj sep cost'!E79-'Inj sep cost'!V79</f>
        <v>#NAME?</v>
      </c>
      <c r="H81" s="19" t="e">
        <f ca="1">$C81*'Total CH4 prod CO2 Inj'!F79+$D81*'Total CH4 prod CO2 Inj'!W79-'Inj sep cost'!F79-'Inj sep cost'!W79</f>
        <v>#NAME?</v>
      </c>
      <c r="I81" s="19" t="e">
        <f ca="1">$C81*'Total CH4 prod CO2 Inj'!G79+$D81*'Total CH4 prod CO2 Inj'!X79-'Inj sep cost'!G79-'Inj sep cost'!X79</f>
        <v>#NAME?</v>
      </c>
      <c r="J81" s="19" t="e">
        <f ca="1">$C81*'Total CH4 prod CO2 Inj'!H79+$D81*'Total CH4 prod CO2 Inj'!Y79-'Inj sep cost'!H79-'Inj sep cost'!Y79</f>
        <v>#NAME?</v>
      </c>
      <c r="K81" s="19" t="e">
        <f ca="1">$C81*'Total CH4 prod CO2 Inj'!I79+$D81*'Total CH4 prod CO2 Inj'!Z79-'Inj sep cost'!I79-'Inj sep cost'!Z79</f>
        <v>#NAME?</v>
      </c>
      <c r="L81" s="19" t="e">
        <f ca="1">$C81*'Total CH4 prod CO2 Inj'!J79+$D81*'Total CH4 prod CO2 Inj'!AA79-'Inj sep cost'!J79-'Inj sep cost'!AA79</f>
        <v>#NAME?</v>
      </c>
      <c r="M81" s="19" t="e">
        <f ca="1">$C81*'Total CH4 prod CO2 Inj'!K79+$D81*'Total CH4 prod CO2 Inj'!AB79-'Inj sep cost'!K79-'Inj sep cost'!AB79</f>
        <v>#NAME?</v>
      </c>
      <c r="N81" s="19" t="e">
        <f ca="1">$C81*'Total CH4 prod CO2 Inj'!L79+$D81*'Total CH4 prod CO2 Inj'!AC79-'Inj sep cost'!L79-'Inj sep cost'!AC79</f>
        <v>#NAME?</v>
      </c>
      <c r="O81" s="19" t="e">
        <f ca="1">$C81*'Total CH4 prod CO2 Inj'!M79+$D81*'Total CH4 prod CO2 Inj'!AD79-'Inj sep cost'!M79-'Inj sep cost'!AD79</f>
        <v>#NAME?</v>
      </c>
      <c r="P81" s="19" t="e">
        <f ca="1">$C81*'Total CH4 prod CO2 Inj'!N79+$D81*'Total CH4 prod CO2 Inj'!AE79-'Inj sep cost'!N79-'Inj sep cost'!AE79</f>
        <v>#NAME?</v>
      </c>
      <c r="Q81" s="19" t="e">
        <f ca="1">$C81*'Total CH4 prod CO2 Inj'!O79+$D81*'Total CH4 prod CO2 Inj'!AF79-'Inj sep cost'!O79-'Inj sep cost'!AF79</f>
        <v>#NAME?</v>
      </c>
      <c r="R81" s="19" t="e">
        <f ca="1">$C81*'Total CH4 prod CO2 Inj'!P79+$D81*'Total CH4 prod CO2 Inj'!AG79-'Inj sep cost'!P79-'Inj sep cost'!AG79</f>
        <v>#NAME?</v>
      </c>
      <c r="S81" s="19" t="e">
        <f ca="1">$C81*'Total CH4 prod CO2 Inj'!Q79+$D81*'Total CH4 prod CO2 Inj'!AH79-'Inj sep cost'!Q79-'Inj sep cost'!AH79</f>
        <v>#NAME?</v>
      </c>
    </row>
    <row r="82" spans="2:19" x14ac:dyDescent="0.45">
      <c r="B82">
        <v>76</v>
      </c>
      <c r="C82" s="17" t="e">
        <f ca="1">_xll.RiskTriang($D$2,$E$2,$F$2)</f>
        <v>#NAME?</v>
      </c>
      <c r="D82" s="17" t="e">
        <f t="shared" ca="1" si="1"/>
        <v>#NAME?</v>
      </c>
      <c r="E82" s="19" t="e">
        <f ca="1">$C82*'Total CH4 prod CO2 Inj'!C80+$D82*'Total CH4 prod CO2 Inj'!T80-'Inj sep cost'!C80-'Inj sep cost'!T80</f>
        <v>#NAME?</v>
      </c>
      <c r="F82" s="19" t="e">
        <f ca="1">$C82*'Total CH4 prod CO2 Inj'!D80+$D82*'Total CH4 prod CO2 Inj'!U80-'Inj sep cost'!D80-'Inj sep cost'!U80</f>
        <v>#NAME?</v>
      </c>
      <c r="G82" s="19" t="e">
        <f ca="1">$C82*'Total CH4 prod CO2 Inj'!E80+$D82*'Total CH4 prod CO2 Inj'!V80-'Inj sep cost'!E80-'Inj sep cost'!V80</f>
        <v>#NAME?</v>
      </c>
      <c r="H82" s="19" t="e">
        <f ca="1">$C82*'Total CH4 prod CO2 Inj'!F80+$D82*'Total CH4 prod CO2 Inj'!W80-'Inj sep cost'!F80-'Inj sep cost'!W80</f>
        <v>#NAME?</v>
      </c>
      <c r="I82" s="19" t="e">
        <f ca="1">$C82*'Total CH4 prod CO2 Inj'!G80+$D82*'Total CH4 prod CO2 Inj'!X80-'Inj sep cost'!G80-'Inj sep cost'!X80</f>
        <v>#NAME?</v>
      </c>
      <c r="J82" s="19" t="e">
        <f ca="1">$C82*'Total CH4 prod CO2 Inj'!H80+$D82*'Total CH4 prod CO2 Inj'!Y80-'Inj sep cost'!H80-'Inj sep cost'!Y80</f>
        <v>#NAME?</v>
      </c>
      <c r="K82" s="19" t="e">
        <f ca="1">$C82*'Total CH4 prod CO2 Inj'!I80+$D82*'Total CH4 prod CO2 Inj'!Z80-'Inj sep cost'!I80-'Inj sep cost'!Z80</f>
        <v>#NAME?</v>
      </c>
      <c r="L82" s="19" t="e">
        <f ca="1">$C82*'Total CH4 prod CO2 Inj'!J80+$D82*'Total CH4 prod CO2 Inj'!AA80-'Inj sep cost'!J80-'Inj sep cost'!AA80</f>
        <v>#NAME?</v>
      </c>
      <c r="M82" s="19" t="e">
        <f ca="1">$C82*'Total CH4 prod CO2 Inj'!K80+$D82*'Total CH4 prod CO2 Inj'!AB80-'Inj sep cost'!K80-'Inj sep cost'!AB80</f>
        <v>#NAME?</v>
      </c>
      <c r="N82" s="19" t="e">
        <f ca="1">$C82*'Total CH4 prod CO2 Inj'!L80+$D82*'Total CH4 prod CO2 Inj'!AC80-'Inj sep cost'!L80-'Inj sep cost'!AC80</f>
        <v>#NAME?</v>
      </c>
      <c r="O82" s="19" t="e">
        <f ca="1">$C82*'Total CH4 prod CO2 Inj'!M80+$D82*'Total CH4 prod CO2 Inj'!AD80-'Inj sep cost'!M80-'Inj sep cost'!AD80</f>
        <v>#NAME?</v>
      </c>
      <c r="P82" s="19" t="e">
        <f ca="1">$C82*'Total CH4 prod CO2 Inj'!N80+$D82*'Total CH4 prod CO2 Inj'!AE80-'Inj sep cost'!N80-'Inj sep cost'!AE80</f>
        <v>#NAME?</v>
      </c>
      <c r="Q82" s="19" t="e">
        <f ca="1">$C82*'Total CH4 prod CO2 Inj'!O80+$D82*'Total CH4 prod CO2 Inj'!AF80-'Inj sep cost'!O80-'Inj sep cost'!AF80</f>
        <v>#NAME?</v>
      </c>
      <c r="R82" s="19" t="e">
        <f ca="1">$C82*'Total CH4 prod CO2 Inj'!P80+$D82*'Total CH4 prod CO2 Inj'!AG80-'Inj sep cost'!P80-'Inj sep cost'!AG80</f>
        <v>#NAME?</v>
      </c>
      <c r="S82" s="19" t="e">
        <f ca="1">$C82*'Total CH4 prod CO2 Inj'!Q80+$D82*'Total CH4 prod CO2 Inj'!AH80-'Inj sep cost'!Q80-'Inj sep cost'!AH80</f>
        <v>#NAME?</v>
      </c>
    </row>
    <row r="83" spans="2:19" x14ac:dyDescent="0.45">
      <c r="B83">
        <v>77</v>
      </c>
      <c r="C83" s="17" t="e">
        <f ca="1">_xll.RiskTriang($D$2,$E$2,$F$2)</f>
        <v>#NAME?</v>
      </c>
      <c r="D83" s="17" t="e">
        <f t="shared" ca="1" si="1"/>
        <v>#NAME?</v>
      </c>
      <c r="E83" s="19" t="e">
        <f ca="1">$C83*'Total CH4 prod CO2 Inj'!C81+$D83*'Total CH4 prod CO2 Inj'!T81-'Inj sep cost'!C81-'Inj sep cost'!T81</f>
        <v>#NAME?</v>
      </c>
      <c r="F83" s="19" t="e">
        <f ca="1">$C83*'Total CH4 prod CO2 Inj'!D81+$D83*'Total CH4 prod CO2 Inj'!U81-'Inj sep cost'!D81-'Inj sep cost'!U81</f>
        <v>#NAME?</v>
      </c>
      <c r="G83" s="19" t="e">
        <f ca="1">$C83*'Total CH4 prod CO2 Inj'!E81+$D83*'Total CH4 prod CO2 Inj'!V81-'Inj sep cost'!E81-'Inj sep cost'!V81</f>
        <v>#NAME?</v>
      </c>
      <c r="H83" s="19" t="e">
        <f ca="1">$C83*'Total CH4 prod CO2 Inj'!F81+$D83*'Total CH4 prod CO2 Inj'!W81-'Inj sep cost'!F81-'Inj sep cost'!W81</f>
        <v>#NAME?</v>
      </c>
      <c r="I83" s="19" t="e">
        <f ca="1">$C83*'Total CH4 prod CO2 Inj'!G81+$D83*'Total CH4 prod CO2 Inj'!X81-'Inj sep cost'!G81-'Inj sep cost'!X81</f>
        <v>#NAME?</v>
      </c>
      <c r="J83" s="19" t="e">
        <f ca="1">$C83*'Total CH4 prod CO2 Inj'!H81+$D83*'Total CH4 prod CO2 Inj'!Y81-'Inj sep cost'!H81-'Inj sep cost'!Y81</f>
        <v>#NAME?</v>
      </c>
      <c r="K83" s="19" t="e">
        <f ca="1">$C83*'Total CH4 prod CO2 Inj'!I81+$D83*'Total CH4 prod CO2 Inj'!Z81-'Inj sep cost'!I81-'Inj sep cost'!Z81</f>
        <v>#NAME?</v>
      </c>
      <c r="L83" s="19" t="e">
        <f ca="1">$C83*'Total CH4 prod CO2 Inj'!J81+$D83*'Total CH4 prod CO2 Inj'!AA81-'Inj sep cost'!J81-'Inj sep cost'!AA81</f>
        <v>#NAME?</v>
      </c>
      <c r="M83" s="19" t="e">
        <f ca="1">$C83*'Total CH4 prod CO2 Inj'!K81+$D83*'Total CH4 prod CO2 Inj'!AB81-'Inj sep cost'!K81-'Inj sep cost'!AB81</f>
        <v>#NAME?</v>
      </c>
      <c r="N83" s="19" t="e">
        <f ca="1">$C83*'Total CH4 prod CO2 Inj'!L81+$D83*'Total CH4 prod CO2 Inj'!AC81-'Inj sep cost'!L81-'Inj sep cost'!AC81</f>
        <v>#NAME?</v>
      </c>
      <c r="O83" s="19" t="e">
        <f ca="1">$C83*'Total CH4 prod CO2 Inj'!M81+$D83*'Total CH4 prod CO2 Inj'!AD81-'Inj sep cost'!M81-'Inj sep cost'!AD81</f>
        <v>#NAME?</v>
      </c>
      <c r="P83" s="19" t="e">
        <f ca="1">$C83*'Total CH4 prod CO2 Inj'!N81+$D83*'Total CH4 prod CO2 Inj'!AE81-'Inj sep cost'!N81-'Inj sep cost'!AE81</f>
        <v>#NAME?</v>
      </c>
      <c r="Q83" s="19" t="e">
        <f ca="1">$C83*'Total CH4 prod CO2 Inj'!O81+$D83*'Total CH4 prod CO2 Inj'!AF81-'Inj sep cost'!O81-'Inj sep cost'!AF81</f>
        <v>#NAME?</v>
      </c>
      <c r="R83" s="19" t="e">
        <f ca="1">$C83*'Total CH4 prod CO2 Inj'!P81+$D83*'Total CH4 prod CO2 Inj'!AG81-'Inj sep cost'!P81-'Inj sep cost'!AG81</f>
        <v>#NAME?</v>
      </c>
      <c r="S83" s="19" t="e">
        <f ca="1">$C83*'Total CH4 prod CO2 Inj'!Q81+$D83*'Total CH4 prod CO2 Inj'!AH81-'Inj sep cost'!Q81-'Inj sep cost'!AH81</f>
        <v>#NAME?</v>
      </c>
    </row>
    <row r="84" spans="2:19" x14ac:dyDescent="0.45">
      <c r="B84">
        <v>78</v>
      </c>
      <c r="C84" s="17" t="e">
        <f ca="1">_xll.RiskTriang($D$2,$E$2,$F$2)</f>
        <v>#NAME?</v>
      </c>
      <c r="D84" s="17" t="e">
        <f t="shared" ca="1" si="1"/>
        <v>#NAME?</v>
      </c>
      <c r="E84" s="19" t="e">
        <f ca="1">$C84*'Total CH4 prod CO2 Inj'!C82+$D84*'Total CH4 prod CO2 Inj'!T82-'Inj sep cost'!C82-'Inj sep cost'!T82</f>
        <v>#NAME?</v>
      </c>
      <c r="F84" s="19" t="e">
        <f ca="1">$C84*'Total CH4 prod CO2 Inj'!D82+$D84*'Total CH4 prod CO2 Inj'!U82-'Inj sep cost'!D82-'Inj sep cost'!U82</f>
        <v>#NAME?</v>
      </c>
      <c r="G84" s="19" t="e">
        <f ca="1">$C84*'Total CH4 prod CO2 Inj'!E82+$D84*'Total CH4 prod CO2 Inj'!V82-'Inj sep cost'!E82-'Inj sep cost'!V82</f>
        <v>#NAME?</v>
      </c>
      <c r="H84" s="19" t="e">
        <f ca="1">$C84*'Total CH4 prod CO2 Inj'!F82+$D84*'Total CH4 prod CO2 Inj'!W82-'Inj sep cost'!F82-'Inj sep cost'!W82</f>
        <v>#NAME?</v>
      </c>
      <c r="I84" s="19" t="e">
        <f ca="1">$C84*'Total CH4 prod CO2 Inj'!G82+$D84*'Total CH4 prod CO2 Inj'!X82-'Inj sep cost'!G82-'Inj sep cost'!X82</f>
        <v>#NAME?</v>
      </c>
      <c r="J84" s="19" t="e">
        <f ca="1">$C84*'Total CH4 prod CO2 Inj'!H82+$D84*'Total CH4 prod CO2 Inj'!Y82-'Inj sep cost'!H82-'Inj sep cost'!Y82</f>
        <v>#NAME?</v>
      </c>
      <c r="K84" s="19" t="e">
        <f ca="1">$C84*'Total CH4 prod CO2 Inj'!I82+$D84*'Total CH4 prod CO2 Inj'!Z82-'Inj sep cost'!I82-'Inj sep cost'!Z82</f>
        <v>#NAME?</v>
      </c>
      <c r="L84" s="19" t="e">
        <f ca="1">$C84*'Total CH4 prod CO2 Inj'!J82+$D84*'Total CH4 prod CO2 Inj'!AA82-'Inj sep cost'!J82-'Inj sep cost'!AA82</f>
        <v>#NAME?</v>
      </c>
      <c r="M84" s="19" t="e">
        <f ca="1">$C84*'Total CH4 prod CO2 Inj'!K82+$D84*'Total CH4 prod CO2 Inj'!AB82-'Inj sep cost'!K82-'Inj sep cost'!AB82</f>
        <v>#NAME?</v>
      </c>
      <c r="N84" s="19" t="e">
        <f ca="1">$C84*'Total CH4 prod CO2 Inj'!L82+$D84*'Total CH4 prod CO2 Inj'!AC82-'Inj sep cost'!L82-'Inj sep cost'!AC82</f>
        <v>#NAME?</v>
      </c>
      <c r="O84" s="19" t="e">
        <f ca="1">$C84*'Total CH4 prod CO2 Inj'!M82+$D84*'Total CH4 prod CO2 Inj'!AD82-'Inj sep cost'!M82-'Inj sep cost'!AD82</f>
        <v>#NAME?</v>
      </c>
      <c r="P84" s="19" t="e">
        <f ca="1">$C84*'Total CH4 prod CO2 Inj'!N82+$D84*'Total CH4 prod CO2 Inj'!AE82-'Inj sep cost'!N82-'Inj sep cost'!AE82</f>
        <v>#NAME?</v>
      </c>
      <c r="Q84" s="19" t="e">
        <f ca="1">$C84*'Total CH4 prod CO2 Inj'!O82+$D84*'Total CH4 prod CO2 Inj'!AF82-'Inj sep cost'!O82-'Inj sep cost'!AF82</f>
        <v>#NAME?</v>
      </c>
      <c r="R84" s="19" t="e">
        <f ca="1">$C84*'Total CH4 prod CO2 Inj'!P82+$D84*'Total CH4 prod CO2 Inj'!AG82-'Inj sep cost'!P82-'Inj sep cost'!AG82</f>
        <v>#NAME?</v>
      </c>
      <c r="S84" s="19" t="e">
        <f ca="1">$C84*'Total CH4 prod CO2 Inj'!Q82+$D84*'Total CH4 prod CO2 Inj'!AH82-'Inj sep cost'!Q82-'Inj sep cost'!AH82</f>
        <v>#NAME?</v>
      </c>
    </row>
    <row r="85" spans="2:19" x14ac:dyDescent="0.45">
      <c r="B85">
        <v>79</v>
      </c>
      <c r="C85" s="17" t="e">
        <f ca="1">_xll.RiskTriang($D$2,$E$2,$F$2)</f>
        <v>#NAME?</v>
      </c>
      <c r="D85" s="17" t="e">
        <f t="shared" ca="1" si="1"/>
        <v>#NAME?</v>
      </c>
      <c r="E85" s="19" t="e">
        <f ca="1">$C85*'Total CH4 prod CO2 Inj'!C83+$D85*'Total CH4 prod CO2 Inj'!T83-'Inj sep cost'!C83-'Inj sep cost'!T83</f>
        <v>#NAME?</v>
      </c>
      <c r="F85" s="19" t="e">
        <f ca="1">$C85*'Total CH4 prod CO2 Inj'!D83+$D85*'Total CH4 prod CO2 Inj'!U83-'Inj sep cost'!D83-'Inj sep cost'!U83</f>
        <v>#NAME?</v>
      </c>
      <c r="G85" s="19" t="e">
        <f ca="1">$C85*'Total CH4 prod CO2 Inj'!E83+$D85*'Total CH4 prod CO2 Inj'!V83-'Inj sep cost'!E83-'Inj sep cost'!V83</f>
        <v>#NAME?</v>
      </c>
      <c r="H85" s="19" t="e">
        <f ca="1">$C85*'Total CH4 prod CO2 Inj'!F83+$D85*'Total CH4 prod CO2 Inj'!W83-'Inj sep cost'!F83-'Inj sep cost'!W83</f>
        <v>#NAME?</v>
      </c>
      <c r="I85" s="19" t="e">
        <f ca="1">$C85*'Total CH4 prod CO2 Inj'!G83+$D85*'Total CH4 prod CO2 Inj'!X83-'Inj sep cost'!G83-'Inj sep cost'!X83</f>
        <v>#NAME?</v>
      </c>
      <c r="J85" s="19" t="e">
        <f ca="1">$C85*'Total CH4 prod CO2 Inj'!H83+$D85*'Total CH4 prod CO2 Inj'!Y83-'Inj sep cost'!H83-'Inj sep cost'!Y83</f>
        <v>#NAME?</v>
      </c>
      <c r="K85" s="19" t="e">
        <f ca="1">$C85*'Total CH4 prod CO2 Inj'!I83+$D85*'Total CH4 prod CO2 Inj'!Z83-'Inj sep cost'!I83-'Inj sep cost'!Z83</f>
        <v>#NAME?</v>
      </c>
      <c r="L85" s="19" t="e">
        <f ca="1">$C85*'Total CH4 prod CO2 Inj'!J83+$D85*'Total CH4 prod CO2 Inj'!AA83-'Inj sep cost'!J83-'Inj sep cost'!AA83</f>
        <v>#NAME?</v>
      </c>
      <c r="M85" s="19" t="e">
        <f ca="1">$C85*'Total CH4 prod CO2 Inj'!K83+$D85*'Total CH4 prod CO2 Inj'!AB83-'Inj sep cost'!K83-'Inj sep cost'!AB83</f>
        <v>#NAME?</v>
      </c>
      <c r="N85" s="19" t="e">
        <f ca="1">$C85*'Total CH4 prod CO2 Inj'!L83+$D85*'Total CH4 prod CO2 Inj'!AC83-'Inj sep cost'!L83-'Inj sep cost'!AC83</f>
        <v>#NAME?</v>
      </c>
      <c r="O85" s="19" t="e">
        <f ca="1">$C85*'Total CH4 prod CO2 Inj'!M83+$D85*'Total CH4 prod CO2 Inj'!AD83-'Inj sep cost'!M83-'Inj sep cost'!AD83</f>
        <v>#NAME?</v>
      </c>
      <c r="P85" s="19" t="e">
        <f ca="1">$C85*'Total CH4 prod CO2 Inj'!N83+$D85*'Total CH4 prod CO2 Inj'!AE83-'Inj sep cost'!N83-'Inj sep cost'!AE83</f>
        <v>#NAME?</v>
      </c>
      <c r="Q85" s="19" t="e">
        <f ca="1">$C85*'Total CH4 prod CO2 Inj'!O83+$D85*'Total CH4 prod CO2 Inj'!AF83-'Inj sep cost'!O83-'Inj sep cost'!AF83</f>
        <v>#NAME?</v>
      </c>
      <c r="R85" s="19" t="e">
        <f ca="1">$C85*'Total CH4 prod CO2 Inj'!P83+$D85*'Total CH4 prod CO2 Inj'!AG83-'Inj sep cost'!P83-'Inj sep cost'!AG83</f>
        <v>#NAME?</v>
      </c>
      <c r="S85" s="19" t="e">
        <f ca="1">$C85*'Total CH4 prod CO2 Inj'!Q83+$D85*'Total CH4 prod CO2 Inj'!AH83-'Inj sep cost'!Q83-'Inj sep cost'!AH83</f>
        <v>#NAME?</v>
      </c>
    </row>
    <row r="86" spans="2:19" x14ac:dyDescent="0.45">
      <c r="B86">
        <v>80</v>
      </c>
      <c r="C86" s="17" t="e">
        <f ca="1">_xll.RiskTriang($D$2,$E$2,$F$2)</f>
        <v>#NAME?</v>
      </c>
      <c r="D86" s="17" t="e">
        <f t="shared" ca="1" si="1"/>
        <v>#NAME?</v>
      </c>
      <c r="E86" s="19" t="e">
        <f ca="1">$C86*'Total CH4 prod CO2 Inj'!C84+$D86*'Total CH4 prod CO2 Inj'!T84-'Inj sep cost'!C84-'Inj sep cost'!T84</f>
        <v>#NAME?</v>
      </c>
      <c r="F86" s="19" t="e">
        <f ca="1">$C86*'Total CH4 prod CO2 Inj'!D84+$D86*'Total CH4 prod CO2 Inj'!U84-'Inj sep cost'!D84-'Inj sep cost'!U84</f>
        <v>#NAME?</v>
      </c>
      <c r="G86" s="19" t="e">
        <f ca="1">$C86*'Total CH4 prod CO2 Inj'!E84+$D86*'Total CH4 prod CO2 Inj'!V84-'Inj sep cost'!E84-'Inj sep cost'!V84</f>
        <v>#NAME?</v>
      </c>
      <c r="H86" s="19" t="e">
        <f ca="1">$C86*'Total CH4 prod CO2 Inj'!F84+$D86*'Total CH4 prod CO2 Inj'!W84-'Inj sep cost'!F84-'Inj sep cost'!W84</f>
        <v>#NAME?</v>
      </c>
      <c r="I86" s="19" t="e">
        <f ca="1">$C86*'Total CH4 prod CO2 Inj'!G84+$D86*'Total CH4 prod CO2 Inj'!X84-'Inj sep cost'!G84-'Inj sep cost'!X84</f>
        <v>#NAME?</v>
      </c>
      <c r="J86" s="19" t="e">
        <f ca="1">$C86*'Total CH4 prod CO2 Inj'!H84+$D86*'Total CH4 prod CO2 Inj'!Y84-'Inj sep cost'!H84-'Inj sep cost'!Y84</f>
        <v>#NAME?</v>
      </c>
      <c r="K86" s="19" t="e">
        <f ca="1">$C86*'Total CH4 prod CO2 Inj'!I84+$D86*'Total CH4 prod CO2 Inj'!Z84-'Inj sep cost'!I84-'Inj sep cost'!Z84</f>
        <v>#NAME?</v>
      </c>
      <c r="L86" s="19" t="e">
        <f ca="1">$C86*'Total CH4 prod CO2 Inj'!J84+$D86*'Total CH4 prod CO2 Inj'!AA84-'Inj sep cost'!J84-'Inj sep cost'!AA84</f>
        <v>#NAME?</v>
      </c>
      <c r="M86" s="19" t="e">
        <f ca="1">$C86*'Total CH4 prod CO2 Inj'!K84+$D86*'Total CH4 prod CO2 Inj'!AB84-'Inj sep cost'!K84-'Inj sep cost'!AB84</f>
        <v>#NAME?</v>
      </c>
      <c r="N86" s="19" t="e">
        <f ca="1">$C86*'Total CH4 prod CO2 Inj'!L84+$D86*'Total CH4 prod CO2 Inj'!AC84-'Inj sep cost'!L84-'Inj sep cost'!AC84</f>
        <v>#NAME?</v>
      </c>
      <c r="O86" s="19" t="e">
        <f ca="1">$C86*'Total CH4 prod CO2 Inj'!M84+$D86*'Total CH4 prod CO2 Inj'!AD84-'Inj sep cost'!M84-'Inj sep cost'!AD84</f>
        <v>#NAME?</v>
      </c>
      <c r="P86" s="19" t="e">
        <f ca="1">$C86*'Total CH4 prod CO2 Inj'!N84+$D86*'Total CH4 prod CO2 Inj'!AE84-'Inj sep cost'!N84-'Inj sep cost'!AE84</f>
        <v>#NAME?</v>
      </c>
      <c r="Q86" s="19" t="e">
        <f ca="1">$C86*'Total CH4 prod CO2 Inj'!O84+$D86*'Total CH4 prod CO2 Inj'!AF84-'Inj sep cost'!O84-'Inj sep cost'!AF84</f>
        <v>#NAME?</v>
      </c>
      <c r="R86" s="19" t="e">
        <f ca="1">$C86*'Total CH4 prod CO2 Inj'!P84+$D86*'Total CH4 prod CO2 Inj'!AG84-'Inj sep cost'!P84-'Inj sep cost'!AG84</f>
        <v>#NAME?</v>
      </c>
      <c r="S86" s="19" t="e">
        <f ca="1">$C86*'Total CH4 prod CO2 Inj'!Q84+$D86*'Total CH4 prod CO2 Inj'!AH84-'Inj sep cost'!Q84-'Inj sep cost'!AH84</f>
        <v>#NAME?</v>
      </c>
    </row>
    <row r="87" spans="2:19" x14ac:dyDescent="0.45">
      <c r="B87">
        <v>81</v>
      </c>
      <c r="C87" s="17" t="e">
        <f ca="1">_xll.RiskTriang($D$2,$E$2,$F$2)</f>
        <v>#NAME?</v>
      </c>
      <c r="D87" s="17" t="e">
        <f t="shared" ca="1" si="1"/>
        <v>#NAME?</v>
      </c>
      <c r="E87" s="19" t="e">
        <f ca="1">$C87*'Total CH4 prod CO2 Inj'!C85+$D87*'Total CH4 prod CO2 Inj'!T85-'Inj sep cost'!C85-'Inj sep cost'!T85</f>
        <v>#NAME?</v>
      </c>
      <c r="F87" s="19" t="e">
        <f ca="1">$C87*'Total CH4 prod CO2 Inj'!D85+$D87*'Total CH4 prod CO2 Inj'!U85-'Inj sep cost'!D85-'Inj sep cost'!U85</f>
        <v>#NAME?</v>
      </c>
      <c r="G87" s="19" t="e">
        <f ca="1">$C87*'Total CH4 prod CO2 Inj'!E85+$D87*'Total CH4 prod CO2 Inj'!V85-'Inj sep cost'!E85-'Inj sep cost'!V85</f>
        <v>#NAME?</v>
      </c>
      <c r="H87" s="19" t="e">
        <f ca="1">$C87*'Total CH4 prod CO2 Inj'!F85+$D87*'Total CH4 prod CO2 Inj'!W85-'Inj sep cost'!F85-'Inj sep cost'!W85</f>
        <v>#NAME?</v>
      </c>
      <c r="I87" s="19" t="e">
        <f ca="1">$C87*'Total CH4 prod CO2 Inj'!G85+$D87*'Total CH4 prod CO2 Inj'!X85-'Inj sep cost'!G85-'Inj sep cost'!X85</f>
        <v>#NAME?</v>
      </c>
      <c r="J87" s="19" t="e">
        <f ca="1">$C87*'Total CH4 prod CO2 Inj'!H85+$D87*'Total CH4 prod CO2 Inj'!Y85-'Inj sep cost'!H85-'Inj sep cost'!Y85</f>
        <v>#NAME?</v>
      </c>
      <c r="K87" s="19" t="e">
        <f ca="1">$C87*'Total CH4 prod CO2 Inj'!I85+$D87*'Total CH4 prod CO2 Inj'!Z85-'Inj sep cost'!I85-'Inj sep cost'!Z85</f>
        <v>#NAME?</v>
      </c>
      <c r="L87" s="19" t="e">
        <f ca="1">$C87*'Total CH4 prod CO2 Inj'!J85+$D87*'Total CH4 prod CO2 Inj'!AA85-'Inj sep cost'!J85-'Inj sep cost'!AA85</f>
        <v>#NAME?</v>
      </c>
      <c r="M87" s="19" t="e">
        <f ca="1">$C87*'Total CH4 prod CO2 Inj'!K85+$D87*'Total CH4 prod CO2 Inj'!AB85-'Inj sep cost'!K85-'Inj sep cost'!AB85</f>
        <v>#NAME?</v>
      </c>
      <c r="N87" s="19" t="e">
        <f ca="1">$C87*'Total CH4 prod CO2 Inj'!L85+$D87*'Total CH4 prod CO2 Inj'!AC85-'Inj sep cost'!L85-'Inj sep cost'!AC85</f>
        <v>#NAME?</v>
      </c>
      <c r="O87" s="19" t="e">
        <f ca="1">$C87*'Total CH4 prod CO2 Inj'!M85+$D87*'Total CH4 prod CO2 Inj'!AD85-'Inj sep cost'!M85-'Inj sep cost'!AD85</f>
        <v>#NAME?</v>
      </c>
      <c r="P87" s="19" t="e">
        <f ca="1">$C87*'Total CH4 prod CO2 Inj'!N85+$D87*'Total CH4 prod CO2 Inj'!AE85-'Inj sep cost'!N85-'Inj sep cost'!AE85</f>
        <v>#NAME?</v>
      </c>
      <c r="Q87" s="19" t="e">
        <f ca="1">$C87*'Total CH4 prod CO2 Inj'!O85+$D87*'Total CH4 prod CO2 Inj'!AF85-'Inj sep cost'!O85-'Inj sep cost'!AF85</f>
        <v>#NAME?</v>
      </c>
      <c r="R87" s="19" t="e">
        <f ca="1">$C87*'Total CH4 prod CO2 Inj'!P85+$D87*'Total CH4 prod CO2 Inj'!AG85-'Inj sep cost'!P85-'Inj sep cost'!AG85</f>
        <v>#NAME?</v>
      </c>
      <c r="S87" s="19" t="e">
        <f ca="1">$C87*'Total CH4 prod CO2 Inj'!Q85+$D87*'Total CH4 prod CO2 Inj'!AH85-'Inj sep cost'!Q85-'Inj sep cost'!AH85</f>
        <v>#NAME?</v>
      </c>
    </row>
    <row r="88" spans="2:19" x14ac:dyDescent="0.45">
      <c r="B88">
        <v>82</v>
      </c>
      <c r="C88" s="17" t="e">
        <f ca="1">_xll.RiskTriang($D$2,$E$2,$F$2)</f>
        <v>#NAME?</v>
      </c>
      <c r="D88" s="17" t="e">
        <f t="shared" ca="1" si="1"/>
        <v>#NAME?</v>
      </c>
      <c r="E88" s="19" t="e">
        <f ca="1">$C88*'Total CH4 prod CO2 Inj'!C86+$D88*'Total CH4 prod CO2 Inj'!T86-'Inj sep cost'!C86-'Inj sep cost'!T86</f>
        <v>#NAME?</v>
      </c>
      <c r="F88" s="19" t="e">
        <f ca="1">$C88*'Total CH4 prod CO2 Inj'!D86+$D88*'Total CH4 prod CO2 Inj'!U86-'Inj sep cost'!D86-'Inj sep cost'!U86</f>
        <v>#NAME?</v>
      </c>
      <c r="G88" s="19" t="e">
        <f ca="1">$C88*'Total CH4 prod CO2 Inj'!E86+$D88*'Total CH4 prod CO2 Inj'!V86-'Inj sep cost'!E86-'Inj sep cost'!V86</f>
        <v>#NAME?</v>
      </c>
      <c r="H88" s="19" t="e">
        <f ca="1">$C88*'Total CH4 prod CO2 Inj'!F86+$D88*'Total CH4 prod CO2 Inj'!W86-'Inj sep cost'!F86-'Inj sep cost'!W86</f>
        <v>#NAME?</v>
      </c>
      <c r="I88" s="19" t="e">
        <f ca="1">$C88*'Total CH4 prod CO2 Inj'!G86+$D88*'Total CH4 prod CO2 Inj'!X86-'Inj sep cost'!G86-'Inj sep cost'!X86</f>
        <v>#NAME?</v>
      </c>
      <c r="J88" s="19" t="e">
        <f ca="1">$C88*'Total CH4 prod CO2 Inj'!H86+$D88*'Total CH4 prod CO2 Inj'!Y86-'Inj sep cost'!H86-'Inj sep cost'!Y86</f>
        <v>#NAME?</v>
      </c>
      <c r="K88" s="19" t="e">
        <f ca="1">$C88*'Total CH4 prod CO2 Inj'!I86+$D88*'Total CH4 prod CO2 Inj'!Z86-'Inj sep cost'!I86-'Inj sep cost'!Z86</f>
        <v>#NAME?</v>
      </c>
      <c r="L88" s="19" t="e">
        <f ca="1">$C88*'Total CH4 prod CO2 Inj'!J86+$D88*'Total CH4 prod CO2 Inj'!AA86-'Inj sep cost'!J86-'Inj sep cost'!AA86</f>
        <v>#NAME?</v>
      </c>
      <c r="M88" s="19" t="e">
        <f ca="1">$C88*'Total CH4 prod CO2 Inj'!K86+$D88*'Total CH4 prod CO2 Inj'!AB86-'Inj sep cost'!K86-'Inj sep cost'!AB86</f>
        <v>#NAME?</v>
      </c>
      <c r="N88" s="19" t="e">
        <f ca="1">$C88*'Total CH4 prod CO2 Inj'!L86+$D88*'Total CH4 prod CO2 Inj'!AC86-'Inj sep cost'!L86-'Inj sep cost'!AC86</f>
        <v>#NAME?</v>
      </c>
      <c r="O88" s="19" t="e">
        <f ca="1">$C88*'Total CH4 prod CO2 Inj'!M86+$D88*'Total CH4 prod CO2 Inj'!AD86-'Inj sep cost'!M86-'Inj sep cost'!AD86</f>
        <v>#NAME?</v>
      </c>
      <c r="P88" s="19" t="e">
        <f ca="1">$C88*'Total CH4 prod CO2 Inj'!N86+$D88*'Total CH4 prod CO2 Inj'!AE86-'Inj sep cost'!N86-'Inj sep cost'!AE86</f>
        <v>#NAME?</v>
      </c>
      <c r="Q88" s="19" t="e">
        <f ca="1">$C88*'Total CH4 prod CO2 Inj'!O86+$D88*'Total CH4 prod CO2 Inj'!AF86-'Inj sep cost'!O86-'Inj sep cost'!AF86</f>
        <v>#NAME?</v>
      </c>
      <c r="R88" s="19" t="e">
        <f ca="1">$C88*'Total CH4 prod CO2 Inj'!P86+$D88*'Total CH4 prod CO2 Inj'!AG86-'Inj sep cost'!P86-'Inj sep cost'!AG86</f>
        <v>#NAME?</v>
      </c>
      <c r="S88" s="19" t="e">
        <f ca="1">$C88*'Total CH4 prod CO2 Inj'!Q86+$D88*'Total CH4 prod CO2 Inj'!AH86-'Inj sep cost'!Q86-'Inj sep cost'!AH86</f>
        <v>#NAME?</v>
      </c>
    </row>
    <row r="89" spans="2:19" x14ac:dyDescent="0.45">
      <c r="B89">
        <v>83</v>
      </c>
      <c r="C89" s="17" t="e">
        <f ca="1">_xll.RiskTriang($D$2,$E$2,$F$2)</f>
        <v>#NAME?</v>
      </c>
      <c r="D89" s="17" t="e">
        <f t="shared" ca="1" si="1"/>
        <v>#NAME?</v>
      </c>
      <c r="E89" s="19" t="e">
        <f ca="1">$C89*'Total CH4 prod CO2 Inj'!C87+$D89*'Total CH4 prod CO2 Inj'!T87-'Inj sep cost'!C87-'Inj sep cost'!T87</f>
        <v>#NAME?</v>
      </c>
      <c r="F89" s="19" t="e">
        <f ca="1">$C89*'Total CH4 prod CO2 Inj'!D87+$D89*'Total CH4 prod CO2 Inj'!U87-'Inj sep cost'!D87-'Inj sep cost'!U87</f>
        <v>#NAME?</v>
      </c>
      <c r="G89" s="19" t="e">
        <f ca="1">$C89*'Total CH4 prod CO2 Inj'!E87+$D89*'Total CH4 prod CO2 Inj'!V87-'Inj sep cost'!E87-'Inj sep cost'!V87</f>
        <v>#NAME?</v>
      </c>
      <c r="H89" s="19" t="e">
        <f ca="1">$C89*'Total CH4 prod CO2 Inj'!F87+$D89*'Total CH4 prod CO2 Inj'!W87-'Inj sep cost'!F87-'Inj sep cost'!W87</f>
        <v>#NAME?</v>
      </c>
      <c r="I89" s="19" t="e">
        <f ca="1">$C89*'Total CH4 prod CO2 Inj'!G87+$D89*'Total CH4 prod CO2 Inj'!X87-'Inj sep cost'!G87-'Inj sep cost'!X87</f>
        <v>#NAME?</v>
      </c>
      <c r="J89" s="19" t="e">
        <f ca="1">$C89*'Total CH4 prod CO2 Inj'!H87+$D89*'Total CH4 prod CO2 Inj'!Y87-'Inj sep cost'!H87-'Inj sep cost'!Y87</f>
        <v>#NAME?</v>
      </c>
      <c r="K89" s="19" t="e">
        <f ca="1">$C89*'Total CH4 prod CO2 Inj'!I87+$D89*'Total CH4 prod CO2 Inj'!Z87-'Inj sep cost'!I87-'Inj sep cost'!Z87</f>
        <v>#NAME?</v>
      </c>
      <c r="L89" s="19" t="e">
        <f ca="1">$C89*'Total CH4 prod CO2 Inj'!J87+$D89*'Total CH4 prod CO2 Inj'!AA87-'Inj sep cost'!J87-'Inj sep cost'!AA87</f>
        <v>#NAME?</v>
      </c>
      <c r="M89" s="19" t="e">
        <f ca="1">$C89*'Total CH4 prod CO2 Inj'!K87+$D89*'Total CH4 prod CO2 Inj'!AB87-'Inj sep cost'!K87-'Inj sep cost'!AB87</f>
        <v>#NAME?</v>
      </c>
      <c r="N89" s="19" t="e">
        <f ca="1">$C89*'Total CH4 prod CO2 Inj'!L87+$D89*'Total CH4 prod CO2 Inj'!AC87-'Inj sep cost'!L87-'Inj sep cost'!AC87</f>
        <v>#NAME?</v>
      </c>
      <c r="O89" s="19" t="e">
        <f ca="1">$C89*'Total CH4 prod CO2 Inj'!M87+$D89*'Total CH4 prod CO2 Inj'!AD87-'Inj sep cost'!M87-'Inj sep cost'!AD87</f>
        <v>#NAME?</v>
      </c>
      <c r="P89" s="19" t="e">
        <f ca="1">$C89*'Total CH4 prod CO2 Inj'!N87+$D89*'Total CH4 prod CO2 Inj'!AE87-'Inj sep cost'!N87-'Inj sep cost'!AE87</f>
        <v>#NAME?</v>
      </c>
      <c r="Q89" s="19" t="e">
        <f ca="1">$C89*'Total CH4 prod CO2 Inj'!O87+$D89*'Total CH4 prod CO2 Inj'!AF87-'Inj sep cost'!O87-'Inj sep cost'!AF87</f>
        <v>#NAME?</v>
      </c>
      <c r="R89" s="19" t="e">
        <f ca="1">$C89*'Total CH4 prod CO2 Inj'!P87+$D89*'Total CH4 prod CO2 Inj'!AG87-'Inj sep cost'!P87-'Inj sep cost'!AG87</f>
        <v>#NAME?</v>
      </c>
      <c r="S89" s="19" t="e">
        <f ca="1">$C89*'Total CH4 prod CO2 Inj'!Q87+$D89*'Total CH4 prod CO2 Inj'!AH87-'Inj sep cost'!Q87-'Inj sep cost'!AH87</f>
        <v>#NAME?</v>
      </c>
    </row>
    <row r="90" spans="2:19" x14ac:dyDescent="0.45">
      <c r="B90">
        <v>84</v>
      </c>
      <c r="C90" s="17" t="e">
        <f ca="1">_xll.RiskTriang($D$2,$E$2,$F$2)</f>
        <v>#NAME?</v>
      </c>
      <c r="D90" s="17" t="e">
        <f t="shared" ca="1" si="1"/>
        <v>#NAME?</v>
      </c>
      <c r="E90" s="19" t="e">
        <f ca="1">$C90*'Total CH4 prod CO2 Inj'!C88+$D90*'Total CH4 prod CO2 Inj'!T88-'Inj sep cost'!C88-'Inj sep cost'!T88</f>
        <v>#NAME?</v>
      </c>
      <c r="F90" s="19" t="e">
        <f ca="1">$C90*'Total CH4 prod CO2 Inj'!D88+$D90*'Total CH4 prod CO2 Inj'!U88-'Inj sep cost'!D88-'Inj sep cost'!U88</f>
        <v>#NAME?</v>
      </c>
      <c r="G90" s="19" t="e">
        <f ca="1">$C90*'Total CH4 prod CO2 Inj'!E88+$D90*'Total CH4 prod CO2 Inj'!V88-'Inj sep cost'!E88-'Inj sep cost'!V88</f>
        <v>#NAME?</v>
      </c>
      <c r="H90" s="19" t="e">
        <f ca="1">$C90*'Total CH4 prod CO2 Inj'!F88+$D90*'Total CH4 prod CO2 Inj'!W88-'Inj sep cost'!F88-'Inj sep cost'!W88</f>
        <v>#NAME?</v>
      </c>
      <c r="I90" s="19" t="e">
        <f ca="1">$C90*'Total CH4 prod CO2 Inj'!G88+$D90*'Total CH4 prod CO2 Inj'!X88-'Inj sep cost'!G88-'Inj sep cost'!X88</f>
        <v>#NAME?</v>
      </c>
      <c r="J90" s="19" t="e">
        <f ca="1">$C90*'Total CH4 prod CO2 Inj'!H88+$D90*'Total CH4 prod CO2 Inj'!Y88-'Inj sep cost'!H88-'Inj sep cost'!Y88</f>
        <v>#NAME?</v>
      </c>
      <c r="K90" s="19" t="e">
        <f ca="1">$C90*'Total CH4 prod CO2 Inj'!I88+$D90*'Total CH4 prod CO2 Inj'!Z88-'Inj sep cost'!I88-'Inj sep cost'!Z88</f>
        <v>#NAME?</v>
      </c>
      <c r="L90" s="19" t="e">
        <f ca="1">$C90*'Total CH4 prod CO2 Inj'!J88+$D90*'Total CH4 prod CO2 Inj'!AA88-'Inj sep cost'!J88-'Inj sep cost'!AA88</f>
        <v>#NAME?</v>
      </c>
      <c r="M90" s="19" t="e">
        <f ca="1">$C90*'Total CH4 prod CO2 Inj'!K88+$D90*'Total CH4 prod CO2 Inj'!AB88-'Inj sep cost'!K88-'Inj sep cost'!AB88</f>
        <v>#NAME?</v>
      </c>
      <c r="N90" s="19" t="e">
        <f ca="1">$C90*'Total CH4 prod CO2 Inj'!L88+$D90*'Total CH4 prod CO2 Inj'!AC88-'Inj sep cost'!L88-'Inj sep cost'!AC88</f>
        <v>#NAME?</v>
      </c>
      <c r="O90" s="19" t="e">
        <f ca="1">$C90*'Total CH4 prod CO2 Inj'!M88+$D90*'Total CH4 prod CO2 Inj'!AD88-'Inj sep cost'!M88-'Inj sep cost'!AD88</f>
        <v>#NAME?</v>
      </c>
      <c r="P90" s="19" t="e">
        <f ca="1">$C90*'Total CH4 prod CO2 Inj'!N88+$D90*'Total CH4 prod CO2 Inj'!AE88-'Inj sep cost'!N88-'Inj sep cost'!AE88</f>
        <v>#NAME?</v>
      </c>
      <c r="Q90" s="19" t="e">
        <f ca="1">$C90*'Total CH4 prod CO2 Inj'!O88+$D90*'Total CH4 prod CO2 Inj'!AF88-'Inj sep cost'!O88-'Inj sep cost'!AF88</f>
        <v>#NAME?</v>
      </c>
      <c r="R90" s="19" t="e">
        <f ca="1">$C90*'Total CH4 prod CO2 Inj'!P88+$D90*'Total CH4 prod CO2 Inj'!AG88-'Inj sep cost'!P88-'Inj sep cost'!AG88</f>
        <v>#NAME?</v>
      </c>
      <c r="S90" s="19" t="e">
        <f ca="1">$C90*'Total CH4 prod CO2 Inj'!Q88+$D90*'Total CH4 prod CO2 Inj'!AH88-'Inj sep cost'!Q88-'Inj sep cost'!AH88</f>
        <v>#NAME?</v>
      </c>
    </row>
    <row r="91" spans="2:19" x14ac:dyDescent="0.45">
      <c r="B91">
        <v>85</v>
      </c>
      <c r="C91" s="17" t="e">
        <f ca="1">_xll.RiskTriang($D$2,$E$2,$F$2)</f>
        <v>#NAME?</v>
      </c>
      <c r="D91" s="17" t="e">
        <f t="shared" ca="1" si="1"/>
        <v>#NAME?</v>
      </c>
      <c r="E91" s="19" t="e">
        <f ca="1">$C91*'Total CH4 prod CO2 Inj'!C89+$D91*'Total CH4 prod CO2 Inj'!T89-'Inj sep cost'!C89-'Inj sep cost'!T89</f>
        <v>#NAME?</v>
      </c>
      <c r="F91" s="19" t="e">
        <f ca="1">$C91*'Total CH4 prod CO2 Inj'!D89+$D91*'Total CH4 prod CO2 Inj'!U89-'Inj sep cost'!D89-'Inj sep cost'!U89</f>
        <v>#NAME?</v>
      </c>
      <c r="G91" s="19" t="e">
        <f ca="1">$C91*'Total CH4 prod CO2 Inj'!E89+$D91*'Total CH4 prod CO2 Inj'!V89-'Inj sep cost'!E89-'Inj sep cost'!V89</f>
        <v>#NAME?</v>
      </c>
      <c r="H91" s="19" t="e">
        <f ca="1">$C91*'Total CH4 prod CO2 Inj'!F89+$D91*'Total CH4 prod CO2 Inj'!W89-'Inj sep cost'!F89-'Inj sep cost'!W89</f>
        <v>#NAME?</v>
      </c>
      <c r="I91" s="19" t="e">
        <f ca="1">$C91*'Total CH4 prod CO2 Inj'!G89+$D91*'Total CH4 prod CO2 Inj'!X89-'Inj sep cost'!G89-'Inj sep cost'!X89</f>
        <v>#NAME?</v>
      </c>
      <c r="J91" s="19" t="e">
        <f ca="1">$C91*'Total CH4 prod CO2 Inj'!H89+$D91*'Total CH4 prod CO2 Inj'!Y89-'Inj sep cost'!H89-'Inj sep cost'!Y89</f>
        <v>#NAME?</v>
      </c>
      <c r="K91" s="19" t="e">
        <f ca="1">$C91*'Total CH4 prod CO2 Inj'!I89+$D91*'Total CH4 prod CO2 Inj'!Z89-'Inj sep cost'!I89-'Inj sep cost'!Z89</f>
        <v>#NAME?</v>
      </c>
      <c r="L91" s="19" t="e">
        <f ca="1">$C91*'Total CH4 prod CO2 Inj'!J89+$D91*'Total CH4 prod CO2 Inj'!AA89-'Inj sep cost'!J89-'Inj sep cost'!AA89</f>
        <v>#NAME?</v>
      </c>
      <c r="M91" s="19" t="e">
        <f ca="1">$C91*'Total CH4 prod CO2 Inj'!K89+$D91*'Total CH4 prod CO2 Inj'!AB89-'Inj sep cost'!K89-'Inj sep cost'!AB89</f>
        <v>#NAME?</v>
      </c>
      <c r="N91" s="19" t="e">
        <f ca="1">$C91*'Total CH4 prod CO2 Inj'!L89+$D91*'Total CH4 prod CO2 Inj'!AC89-'Inj sep cost'!L89-'Inj sep cost'!AC89</f>
        <v>#NAME?</v>
      </c>
      <c r="O91" s="19" t="e">
        <f ca="1">$C91*'Total CH4 prod CO2 Inj'!M89+$D91*'Total CH4 prod CO2 Inj'!AD89-'Inj sep cost'!M89-'Inj sep cost'!AD89</f>
        <v>#NAME?</v>
      </c>
      <c r="P91" s="19" t="e">
        <f ca="1">$C91*'Total CH4 prod CO2 Inj'!N89+$D91*'Total CH4 prod CO2 Inj'!AE89-'Inj sep cost'!N89-'Inj sep cost'!AE89</f>
        <v>#NAME?</v>
      </c>
      <c r="Q91" s="19" t="e">
        <f ca="1">$C91*'Total CH4 prod CO2 Inj'!O89+$D91*'Total CH4 prod CO2 Inj'!AF89-'Inj sep cost'!O89-'Inj sep cost'!AF89</f>
        <v>#NAME?</v>
      </c>
      <c r="R91" s="19" t="e">
        <f ca="1">$C91*'Total CH4 prod CO2 Inj'!P89+$D91*'Total CH4 prod CO2 Inj'!AG89-'Inj sep cost'!P89-'Inj sep cost'!AG89</f>
        <v>#NAME?</v>
      </c>
      <c r="S91" s="19" t="e">
        <f ca="1">$C91*'Total CH4 prod CO2 Inj'!Q89+$D91*'Total CH4 prod CO2 Inj'!AH89-'Inj sep cost'!Q89-'Inj sep cost'!AH89</f>
        <v>#NAME?</v>
      </c>
    </row>
    <row r="92" spans="2:19" x14ac:dyDescent="0.45">
      <c r="B92">
        <v>86</v>
      </c>
      <c r="C92" s="17" t="e">
        <f ca="1">_xll.RiskTriang($D$2,$E$2,$F$2)</f>
        <v>#NAME?</v>
      </c>
      <c r="D92" s="17" t="e">
        <f t="shared" ca="1" si="1"/>
        <v>#NAME?</v>
      </c>
      <c r="E92" s="19" t="e">
        <f ca="1">$C92*'Total CH4 prod CO2 Inj'!C90+$D92*'Total CH4 prod CO2 Inj'!T90-'Inj sep cost'!C90-'Inj sep cost'!T90</f>
        <v>#NAME?</v>
      </c>
      <c r="F92" s="19" t="e">
        <f ca="1">$C92*'Total CH4 prod CO2 Inj'!D90+$D92*'Total CH4 prod CO2 Inj'!U90-'Inj sep cost'!D90-'Inj sep cost'!U90</f>
        <v>#NAME?</v>
      </c>
      <c r="G92" s="19" t="e">
        <f ca="1">$C92*'Total CH4 prod CO2 Inj'!E90+$D92*'Total CH4 prod CO2 Inj'!V90-'Inj sep cost'!E90-'Inj sep cost'!V90</f>
        <v>#NAME?</v>
      </c>
      <c r="H92" s="19" t="e">
        <f ca="1">$C92*'Total CH4 prod CO2 Inj'!F90+$D92*'Total CH4 prod CO2 Inj'!W90-'Inj sep cost'!F90-'Inj sep cost'!W90</f>
        <v>#NAME?</v>
      </c>
      <c r="I92" s="19" t="e">
        <f ca="1">$C92*'Total CH4 prod CO2 Inj'!G90+$D92*'Total CH4 prod CO2 Inj'!X90-'Inj sep cost'!G90-'Inj sep cost'!X90</f>
        <v>#NAME?</v>
      </c>
      <c r="J92" s="19" t="e">
        <f ca="1">$C92*'Total CH4 prod CO2 Inj'!H90+$D92*'Total CH4 prod CO2 Inj'!Y90-'Inj sep cost'!H90-'Inj sep cost'!Y90</f>
        <v>#NAME?</v>
      </c>
      <c r="K92" s="19" t="e">
        <f ca="1">$C92*'Total CH4 prod CO2 Inj'!I90+$D92*'Total CH4 prod CO2 Inj'!Z90-'Inj sep cost'!I90-'Inj sep cost'!Z90</f>
        <v>#NAME?</v>
      </c>
      <c r="L92" s="19" t="e">
        <f ca="1">$C92*'Total CH4 prod CO2 Inj'!J90+$D92*'Total CH4 prod CO2 Inj'!AA90-'Inj sep cost'!J90-'Inj sep cost'!AA90</f>
        <v>#NAME?</v>
      </c>
      <c r="M92" s="19" t="e">
        <f ca="1">$C92*'Total CH4 prod CO2 Inj'!K90+$D92*'Total CH4 prod CO2 Inj'!AB90-'Inj sep cost'!K90-'Inj sep cost'!AB90</f>
        <v>#NAME?</v>
      </c>
      <c r="N92" s="19" t="e">
        <f ca="1">$C92*'Total CH4 prod CO2 Inj'!L90+$D92*'Total CH4 prod CO2 Inj'!AC90-'Inj sep cost'!L90-'Inj sep cost'!AC90</f>
        <v>#NAME?</v>
      </c>
      <c r="O92" s="19" t="e">
        <f ca="1">$C92*'Total CH4 prod CO2 Inj'!M90+$D92*'Total CH4 prod CO2 Inj'!AD90-'Inj sep cost'!M90-'Inj sep cost'!AD90</f>
        <v>#NAME?</v>
      </c>
      <c r="P92" s="19" t="e">
        <f ca="1">$C92*'Total CH4 prod CO2 Inj'!N90+$D92*'Total CH4 prod CO2 Inj'!AE90-'Inj sep cost'!N90-'Inj sep cost'!AE90</f>
        <v>#NAME?</v>
      </c>
      <c r="Q92" s="19" t="e">
        <f ca="1">$C92*'Total CH4 prod CO2 Inj'!O90+$D92*'Total CH4 prod CO2 Inj'!AF90-'Inj sep cost'!O90-'Inj sep cost'!AF90</f>
        <v>#NAME?</v>
      </c>
      <c r="R92" s="19" t="e">
        <f ca="1">$C92*'Total CH4 prod CO2 Inj'!P90+$D92*'Total CH4 prod CO2 Inj'!AG90-'Inj sep cost'!P90-'Inj sep cost'!AG90</f>
        <v>#NAME?</v>
      </c>
      <c r="S92" s="19" t="e">
        <f ca="1">$C92*'Total CH4 prod CO2 Inj'!Q90+$D92*'Total CH4 prod CO2 Inj'!AH90-'Inj sep cost'!Q90-'Inj sep cost'!AH90</f>
        <v>#NAME?</v>
      </c>
    </row>
    <row r="93" spans="2:19" x14ac:dyDescent="0.45">
      <c r="B93">
        <v>87</v>
      </c>
      <c r="C93" s="17" t="e">
        <f ca="1">_xll.RiskTriang($D$2,$E$2,$F$2)</f>
        <v>#NAME?</v>
      </c>
      <c r="D93" s="17" t="e">
        <f t="shared" ca="1" si="1"/>
        <v>#NAME?</v>
      </c>
      <c r="E93" s="19" t="e">
        <f ca="1">$C93*'Total CH4 prod CO2 Inj'!C91+$D93*'Total CH4 prod CO2 Inj'!T91-'Inj sep cost'!C91-'Inj sep cost'!T91</f>
        <v>#NAME?</v>
      </c>
      <c r="F93" s="19" t="e">
        <f ca="1">$C93*'Total CH4 prod CO2 Inj'!D91+$D93*'Total CH4 prod CO2 Inj'!U91-'Inj sep cost'!D91-'Inj sep cost'!U91</f>
        <v>#NAME?</v>
      </c>
      <c r="G93" s="19" t="e">
        <f ca="1">$C93*'Total CH4 prod CO2 Inj'!E91+$D93*'Total CH4 prod CO2 Inj'!V91-'Inj sep cost'!E91-'Inj sep cost'!V91</f>
        <v>#NAME?</v>
      </c>
      <c r="H93" s="19" t="e">
        <f ca="1">$C93*'Total CH4 prod CO2 Inj'!F91+$D93*'Total CH4 prod CO2 Inj'!W91-'Inj sep cost'!F91-'Inj sep cost'!W91</f>
        <v>#NAME?</v>
      </c>
      <c r="I93" s="19" t="e">
        <f ca="1">$C93*'Total CH4 prod CO2 Inj'!G91+$D93*'Total CH4 prod CO2 Inj'!X91-'Inj sep cost'!G91-'Inj sep cost'!X91</f>
        <v>#NAME?</v>
      </c>
      <c r="J93" s="19" t="e">
        <f ca="1">$C93*'Total CH4 prod CO2 Inj'!H91+$D93*'Total CH4 prod CO2 Inj'!Y91-'Inj sep cost'!H91-'Inj sep cost'!Y91</f>
        <v>#NAME?</v>
      </c>
      <c r="K93" s="19" t="e">
        <f ca="1">$C93*'Total CH4 prod CO2 Inj'!I91+$D93*'Total CH4 prod CO2 Inj'!Z91-'Inj sep cost'!I91-'Inj sep cost'!Z91</f>
        <v>#NAME?</v>
      </c>
      <c r="L93" s="19" t="e">
        <f ca="1">$C93*'Total CH4 prod CO2 Inj'!J91+$D93*'Total CH4 prod CO2 Inj'!AA91-'Inj sep cost'!J91-'Inj sep cost'!AA91</f>
        <v>#NAME?</v>
      </c>
      <c r="M93" s="19" t="e">
        <f ca="1">$C93*'Total CH4 prod CO2 Inj'!K91+$D93*'Total CH4 prod CO2 Inj'!AB91-'Inj sep cost'!K91-'Inj sep cost'!AB91</f>
        <v>#NAME?</v>
      </c>
      <c r="N93" s="19" t="e">
        <f ca="1">$C93*'Total CH4 prod CO2 Inj'!L91+$D93*'Total CH4 prod CO2 Inj'!AC91-'Inj sep cost'!L91-'Inj sep cost'!AC91</f>
        <v>#NAME?</v>
      </c>
      <c r="O93" s="19" t="e">
        <f ca="1">$C93*'Total CH4 prod CO2 Inj'!M91+$D93*'Total CH4 prod CO2 Inj'!AD91-'Inj sep cost'!M91-'Inj sep cost'!AD91</f>
        <v>#NAME?</v>
      </c>
      <c r="P93" s="19" t="e">
        <f ca="1">$C93*'Total CH4 prod CO2 Inj'!N91+$D93*'Total CH4 prod CO2 Inj'!AE91-'Inj sep cost'!N91-'Inj sep cost'!AE91</f>
        <v>#NAME?</v>
      </c>
      <c r="Q93" s="19" t="e">
        <f ca="1">$C93*'Total CH4 prod CO2 Inj'!O91+$D93*'Total CH4 prod CO2 Inj'!AF91-'Inj sep cost'!O91-'Inj sep cost'!AF91</f>
        <v>#NAME?</v>
      </c>
      <c r="R93" s="19" t="e">
        <f ca="1">$C93*'Total CH4 prod CO2 Inj'!P91+$D93*'Total CH4 prod CO2 Inj'!AG91-'Inj sep cost'!P91-'Inj sep cost'!AG91</f>
        <v>#NAME?</v>
      </c>
      <c r="S93" s="19" t="e">
        <f ca="1">$C93*'Total CH4 prod CO2 Inj'!Q91+$D93*'Total CH4 prod CO2 Inj'!AH91-'Inj sep cost'!Q91-'Inj sep cost'!AH91</f>
        <v>#NAME?</v>
      </c>
    </row>
    <row r="94" spans="2:19" x14ac:dyDescent="0.45">
      <c r="B94">
        <v>88</v>
      </c>
      <c r="C94" s="17" t="e">
        <f ca="1">_xll.RiskTriang($D$2,$E$2,$F$2)</f>
        <v>#NAME?</v>
      </c>
      <c r="D94" s="17" t="e">
        <f t="shared" ca="1" si="1"/>
        <v>#NAME?</v>
      </c>
      <c r="E94" s="19" t="e">
        <f ca="1">$C94*'Total CH4 prod CO2 Inj'!C92+$D94*'Total CH4 prod CO2 Inj'!T92-'Inj sep cost'!C92-'Inj sep cost'!T92</f>
        <v>#NAME?</v>
      </c>
      <c r="F94" s="19" t="e">
        <f ca="1">$C94*'Total CH4 prod CO2 Inj'!D92+$D94*'Total CH4 prod CO2 Inj'!U92-'Inj sep cost'!D92-'Inj sep cost'!U92</f>
        <v>#NAME?</v>
      </c>
      <c r="G94" s="19" t="e">
        <f ca="1">$C94*'Total CH4 prod CO2 Inj'!E92+$D94*'Total CH4 prod CO2 Inj'!V92-'Inj sep cost'!E92-'Inj sep cost'!V92</f>
        <v>#NAME?</v>
      </c>
      <c r="H94" s="19" t="e">
        <f ca="1">$C94*'Total CH4 prod CO2 Inj'!F92+$D94*'Total CH4 prod CO2 Inj'!W92-'Inj sep cost'!F92-'Inj sep cost'!W92</f>
        <v>#NAME?</v>
      </c>
      <c r="I94" s="19" t="e">
        <f ca="1">$C94*'Total CH4 prod CO2 Inj'!G92+$D94*'Total CH4 prod CO2 Inj'!X92-'Inj sep cost'!G92-'Inj sep cost'!X92</f>
        <v>#NAME?</v>
      </c>
      <c r="J94" s="19" t="e">
        <f ca="1">$C94*'Total CH4 prod CO2 Inj'!H92+$D94*'Total CH4 prod CO2 Inj'!Y92-'Inj sep cost'!H92-'Inj sep cost'!Y92</f>
        <v>#NAME?</v>
      </c>
      <c r="K94" s="19" t="e">
        <f ca="1">$C94*'Total CH4 prod CO2 Inj'!I92+$D94*'Total CH4 prod CO2 Inj'!Z92-'Inj sep cost'!I92-'Inj sep cost'!Z92</f>
        <v>#NAME?</v>
      </c>
      <c r="L94" s="19" t="e">
        <f ca="1">$C94*'Total CH4 prod CO2 Inj'!J92+$D94*'Total CH4 prod CO2 Inj'!AA92-'Inj sep cost'!J92-'Inj sep cost'!AA92</f>
        <v>#NAME?</v>
      </c>
      <c r="M94" s="19" t="e">
        <f ca="1">$C94*'Total CH4 prod CO2 Inj'!K92+$D94*'Total CH4 prod CO2 Inj'!AB92-'Inj sep cost'!K92-'Inj sep cost'!AB92</f>
        <v>#NAME?</v>
      </c>
      <c r="N94" s="19" t="e">
        <f ca="1">$C94*'Total CH4 prod CO2 Inj'!L92+$D94*'Total CH4 prod CO2 Inj'!AC92-'Inj sep cost'!L92-'Inj sep cost'!AC92</f>
        <v>#NAME?</v>
      </c>
      <c r="O94" s="19" t="e">
        <f ca="1">$C94*'Total CH4 prod CO2 Inj'!M92+$D94*'Total CH4 prod CO2 Inj'!AD92-'Inj sep cost'!M92-'Inj sep cost'!AD92</f>
        <v>#NAME?</v>
      </c>
      <c r="P94" s="19" t="e">
        <f ca="1">$C94*'Total CH4 prod CO2 Inj'!N92+$D94*'Total CH4 prod CO2 Inj'!AE92-'Inj sep cost'!N92-'Inj sep cost'!AE92</f>
        <v>#NAME?</v>
      </c>
      <c r="Q94" s="19" t="e">
        <f ca="1">$C94*'Total CH4 prod CO2 Inj'!O92+$D94*'Total CH4 prod CO2 Inj'!AF92-'Inj sep cost'!O92-'Inj sep cost'!AF92</f>
        <v>#NAME?</v>
      </c>
      <c r="R94" s="19" t="e">
        <f ca="1">$C94*'Total CH4 prod CO2 Inj'!P92+$D94*'Total CH4 prod CO2 Inj'!AG92-'Inj sep cost'!P92-'Inj sep cost'!AG92</f>
        <v>#NAME?</v>
      </c>
      <c r="S94" s="19" t="e">
        <f ca="1">$C94*'Total CH4 prod CO2 Inj'!Q92+$D94*'Total CH4 prod CO2 Inj'!AH92-'Inj sep cost'!Q92-'Inj sep cost'!AH92</f>
        <v>#NAME?</v>
      </c>
    </row>
    <row r="95" spans="2:19" x14ac:dyDescent="0.45">
      <c r="B95">
        <v>89</v>
      </c>
      <c r="C95" s="17" t="e">
        <f ca="1">_xll.RiskTriang($D$2,$E$2,$F$2)</f>
        <v>#NAME?</v>
      </c>
      <c r="D95" s="17" t="e">
        <f t="shared" ca="1" si="1"/>
        <v>#NAME?</v>
      </c>
      <c r="E95" s="19" t="e">
        <f ca="1">$C95*'Total CH4 prod CO2 Inj'!C93+$D95*'Total CH4 prod CO2 Inj'!T93-'Inj sep cost'!C93-'Inj sep cost'!T93</f>
        <v>#NAME?</v>
      </c>
      <c r="F95" s="19" t="e">
        <f ca="1">$C95*'Total CH4 prod CO2 Inj'!D93+$D95*'Total CH4 prod CO2 Inj'!U93-'Inj sep cost'!D93-'Inj sep cost'!U93</f>
        <v>#NAME?</v>
      </c>
      <c r="G95" s="19" t="e">
        <f ca="1">$C95*'Total CH4 prod CO2 Inj'!E93+$D95*'Total CH4 prod CO2 Inj'!V93-'Inj sep cost'!E93-'Inj sep cost'!V93</f>
        <v>#NAME?</v>
      </c>
      <c r="H95" s="19" t="e">
        <f ca="1">$C95*'Total CH4 prod CO2 Inj'!F93+$D95*'Total CH4 prod CO2 Inj'!W93-'Inj sep cost'!F93-'Inj sep cost'!W93</f>
        <v>#NAME?</v>
      </c>
      <c r="I95" s="19" t="e">
        <f ca="1">$C95*'Total CH4 prod CO2 Inj'!G93+$D95*'Total CH4 prod CO2 Inj'!X93-'Inj sep cost'!G93-'Inj sep cost'!X93</f>
        <v>#NAME?</v>
      </c>
      <c r="J95" s="19" t="e">
        <f ca="1">$C95*'Total CH4 prod CO2 Inj'!H93+$D95*'Total CH4 prod CO2 Inj'!Y93-'Inj sep cost'!H93-'Inj sep cost'!Y93</f>
        <v>#NAME?</v>
      </c>
      <c r="K95" s="19" t="e">
        <f ca="1">$C95*'Total CH4 prod CO2 Inj'!I93+$D95*'Total CH4 prod CO2 Inj'!Z93-'Inj sep cost'!I93-'Inj sep cost'!Z93</f>
        <v>#NAME?</v>
      </c>
      <c r="L95" s="19" t="e">
        <f ca="1">$C95*'Total CH4 prod CO2 Inj'!J93+$D95*'Total CH4 prod CO2 Inj'!AA93-'Inj sep cost'!J93-'Inj sep cost'!AA93</f>
        <v>#NAME?</v>
      </c>
      <c r="M95" s="19" t="e">
        <f ca="1">$C95*'Total CH4 prod CO2 Inj'!K93+$D95*'Total CH4 prod CO2 Inj'!AB93-'Inj sep cost'!K93-'Inj sep cost'!AB93</f>
        <v>#NAME?</v>
      </c>
      <c r="N95" s="19" t="e">
        <f ca="1">$C95*'Total CH4 prod CO2 Inj'!L93+$D95*'Total CH4 prod CO2 Inj'!AC93-'Inj sep cost'!L93-'Inj sep cost'!AC93</f>
        <v>#NAME?</v>
      </c>
      <c r="O95" s="19" t="e">
        <f ca="1">$C95*'Total CH4 prod CO2 Inj'!M93+$D95*'Total CH4 prod CO2 Inj'!AD93-'Inj sep cost'!M93-'Inj sep cost'!AD93</f>
        <v>#NAME?</v>
      </c>
      <c r="P95" s="19" t="e">
        <f ca="1">$C95*'Total CH4 prod CO2 Inj'!N93+$D95*'Total CH4 prod CO2 Inj'!AE93-'Inj sep cost'!N93-'Inj sep cost'!AE93</f>
        <v>#NAME?</v>
      </c>
      <c r="Q95" s="19" t="e">
        <f ca="1">$C95*'Total CH4 prod CO2 Inj'!O93+$D95*'Total CH4 prod CO2 Inj'!AF93-'Inj sep cost'!O93-'Inj sep cost'!AF93</f>
        <v>#NAME?</v>
      </c>
      <c r="R95" s="19" t="e">
        <f ca="1">$C95*'Total CH4 prod CO2 Inj'!P93+$D95*'Total CH4 prod CO2 Inj'!AG93-'Inj sep cost'!P93-'Inj sep cost'!AG93</f>
        <v>#NAME?</v>
      </c>
      <c r="S95" s="19" t="e">
        <f ca="1">$C95*'Total CH4 prod CO2 Inj'!Q93+$D95*'Total CH4 prod CO2 Inj'!AH93-'Inj sep cost'!Q93-'Inj sep cost'!AH93</f>
        <v>#NAME?</v>
      </c>
    </row>
    <row r="96" spans="2:19" x14ac:dyDescent="0.45">
      <c r="B96">
        <v>90</v>
      </c>
      <c r="C96" s="17" t="e">
        <f ca="1">_xll.RiskTriang($D$2,$E$2,$F$2)</f>
        <v>#NAME?</v>
      </c>
      <c r="D96" s="17" t="e">
        <f t="shared" ca="1" si="1"/>
        <v>#NAME?</v>
      </c>
      <c r="E96" s="19" t="e">
        <f ca="1">$C96*'Total CH4 prod CO2 Inj'!C94+$D96*'Total CH4 prod CO2 Inj'!T94-'Inj sep cost'!C94-'Inj sep cost'!T94</f>
        <v>#NAME?</v>
      </c>
      <c r="F96" s="19" t="e">
        <f ca="1">$C96*'Total CH4 prod CO2 Inj'!D94+$D96*'Total CH4 prod CO2 Inj'!U94-'Inj sep cost'!D94-'Inj sep cost'!U94</f>
        <v>#NAME?</v>
      </c>
      <c r="G96" s="19" t="e">
        <f ca="1">$C96*'Total CH4 prod CO2 Inj'!E94+$D96*'Total CH4 prod CO2 Inj'!V94-'Inj sep cost'!E94-'Inj sep cost'!V94</f>
        <v>#NAME?</v>
      </c>
      <c r="H96" s="19" t="e">
        <f ca="1">$C96*'Total CH4 prod CO2 Inj'!F94+$D96*'Total CH4 prod CO2 Inj'!W94-'Inj sep cost'!F94-'Inj sep cost'!W94</f>
        <v>#NAME?</v>
      </c>
      <c r="I96" s="19" t="e">
        <f ca="1">$C96*'Total CH4 prod CO2 Inj'!G94+$D96*'Total CH4 prod CO2 Inj'!X94-'Inj sep cost'!G94-'Inj sep cost'!X94</f>
        <v>#NAME?</v>
      </c>
      <c r="J96" s="19" t="e">
        <f ca="1">$C96*'Total CH4 prod CO2 Inj'!H94+$D96*'Total CH4 prod CO2 Inj'!Y94-'Inj sep cost'!H94-'Inj sep cost'!Y94</f>
        <v>#NAME?</v>
      </c>
      <c r="K96" s="19" t="e">
        <f ca="1">$C96*'Total CH4 prod CO2 Inj'!I94+$D96*'Total CH4 prod CO2 Inj'!Z94-'Inj sep cost'!I94-'Inj sep cost'!Z94</f>
        <v>#NAME?</v>
      </c>
      <c r="L96" s="19" t="e">
        <f ca="1">$C96*'Total CH4 prod CO2 Inj'!J94+$D96*'Total CH4 prod CO2 Inj'!AA94-'Inj sep cost'!J94-'Inj sep cost'!AA94</f>
        <v>#NAME?</v>
      </c>
      <c r="M96" s="19" t="e">
        <f ca="1">$C96*'Total CH4 prod CO2 Inj'!K94+$D96*'Total CH4 prod CO2 Inj'!AB94-'Inj sep cost'!K94-'Inj sep cost'!AB94</f>
        <v>#NAME?</v>
      </c>
      <c r="N96" s="19" t="e">
        <f ca="1">$C96*'Total CH4 prod CO2 Inj'!L94+$D96*'Total CH4 prod CO2 Inj'!AC94-'Inj sep cost'!L94-'Inj sep cost'!AC94</f>
        <v>#NAME?</v>
      </c>
      <c r="O96" s="19" t="e">
        <f ca="1">$C96*'Total CH4 prod CO2 Inj'!M94+$D96*'Total CH4 prod CO2 Inj'!AD94-'Inj sep cost'!M94-'Inj sep cost'!AD94</f>
        <v>#NAME?</v>
      </c>
      <c r="P96" s="19" t="e">
        <f ca="1">$C96*'Total CH4 prod CO2 Inj'!N94+$D96*'Total CH4 prod CO2 Inj'!AE94-'Inj sep cost'!N94-'Inj sep cost'!AE94</f>
        <v>#NAME?</v>
      </c>
      <c r="Q96" s="19" t="e">
        <f ca="1">$C96*'Total CH4 prod CO2 Inj'!O94+$D96*'Total CH4 prod CO2 Inj'!AF94-'Inj sep cost'!O94-'Inj sep cost'!AF94</f>
        <v>#NAME?</v>
      </c>
      <c r="R96" s="19" t="e">
        <f ca="1">$C96*'Total CH4 prod CO2 Inj'!P94+$D96*'Total CH4 prod CO2 Inj'!AG94-'Inj sep cost'!P94-'Inj sep cost'!AG94</f>
        <v>#NAME?</v>
      </c>
      <c r="S96" s="19" t="e">
        <f ca="1">$C96*'Total CH4 prod CO2 Inj'!Q94+$D96*'Total CH4 prod CO2 Inj'!AH94-'Inj sep cost'!Q94-'Inj sep cost'!AH94</f>
        <v>#NAME?</v>
      </c>
    </row>
    <row r="97" spans="2:19" x14ac:dyDescent="0.45">
      <c r="B97">
        <v>91</v>
      </c>
      <c r="C97" s="17" t="e">
        <f ca="1">_xll.RiskTriang($D$2,$E$2,$F$2)</f>
        <v>#NAME?</v>
      </c>
      <c r="D97" s="17" t="e">
        <f t="shared" ca="1" si="1"/>
        <v>#NAME?</v>
      </c>
      <c r="E97" s="19" t="e">
        <f ca="1">$C97*'Total CH4 prod CO2 Inj'!C95+$D97*'Total CH4 prod CO2 Inj'!T95-'Inj sep cost'!C95-'Inj sep cost'!T95</f>
        <v>#NAME?</v>
      </c>
      <c r="F97" s="19" t="e">
        <f ca="1">$C97*'Total CH4 prod CO2 Inj'!D95+$D97*'Total CH4 prod CO2 Inj'!U95-'Inj sep cost'!D95-'Inj sep cost'!U95</f>
        <v>#NAME?</v>
      </c>
      <c r="G97" s="19" t="e">
        <f ca="1">$C97*'Total CH4 prod CO2 Inj'!E95+$D97*'Total CH4 prod CO2 Inj'!V95-'Inj sep cost'!E95-'Inj sep cost'!V95</f>
        <v>#NAME?</v>
      </c>
      <c r="H97" s="19" t="e">
        <f ca="1">$C97*'Total CH4 prod CO2 Inj'!F95+$D97*'Total CH4 prod CO2 Inj'!W95-'Inj sep cost'!F95-'Inj sep cost'!W95</f>
        <v>#NAME?</v>
      </c>
      <c r="I97" s="19" t="e">
        <f ca="1">$C97*'Total CH4 prod CO2 Inj'!G95+$D97*'Total CH4 prod CO2 Inj'!X95-'Inj sep cost'!G95-'Inj sep cost'!X95</f>
        <v>#NAME?</v>
      </c>
      <c r="J97" s="19" t="e">
        <f ca="1">$C97*'Total CH4 prod CO2 Inj'!H95+$D97*'Total CH4 prod CO2 Inj'!Y95-'Inj sep cost'!H95-'Inj sep cost'!Y95</f>
        <v>#NAME?</v>
      </c>
      <c r="K97" s="19" t="e">
        <f ca="1">$C97*'Total CH4 prod CO2 Inj'!I95+$D97*'Total CH4 prod CO2 Inj'!Z95-'Inj sep cost'!I95-'Inj sep cost'!Z95</f>
        <v>#NAME?</v>
      </c>
      <c r="L97" s="19" t="e">
        <f ca="1">$C97*'Total CH4 prod CO2 Inj'!J95+$D97*'Total CH4 prod CO2 Inj'!AA95-'Inj sep cost'!J95-'Inj sep cost'!AA95</f>
        <v>#NAME?</v>
      </c>
      <c r="M97" s="19" t="e">
        <f ca="1">$C97*'Total CH4 prod CO2 Inj'!K95+$D97*'Total CH4 prod CO2 Inj'!AB95-'Inj sep cost'!K95-'Inj sep cost'!AB95</f>
        <v>#NAME?</v>
      </c>
      <c r="N97" s="19" t="e">
        <f ca="1">$C97*'Total CH4 prod CO2 Inj'!L95+$D97*'Total CH4 prod CO2 Inj'!AC95-'Inj sep cost'!L95-'Inj sep cost'!AC95</f>
        <v>#NAME?</v>
      </c>
      <c r="O97" s="19" t="e">
        <f ca="1">$C97*'Total CH4 prod CO2 Inj'!M95+$D97*'Total CH4 prod CO2 Inj'!AD95-'Inj sep cost'!M95-'Inj sep cost'!AD95</f>
        <v>#NAME?</v>
      </c>
      <c r="P97" s="19" t="e">
        <f ca="1">$C97*'Total CH4 prod CO2 Inj'!N95+$D97*'Total CH4 prod CO2 Inj'!AE95-'Inj sep cost'!N95-'Inj sep cost'!AE95</f>
        <v>#NAME?</v>
      </c>
      <c r="Q97" s="19" t="e">
        <f ca="1">$C97*'Total CH4 prod CO2 Inj'!O95+$D97*'Total CH4 prod CO2 Inj'!AF95-'Inj sep cost'!O95-'Inj sep cost'!AF95</f>
        <v>#NAME?</v>
      </c>
      <c r="R97" s="19" t="e">
        <f ca="1">$C97*'Total CH4 prod CO2 Inj'!P95+$D97*'Total CH4 prod CO2 Inj'!AG95-'Inj sep cost'!P95-'Inj sep cost'!AG95</f>
        <v>#NAME?</v>
      </c>
      <c r="S97" s="19" t="e">
        <f ca="1">$C97*'Total CH4 prod CO2 Inj'!Q95+$D97*'Total CH4 prod CO2 Inj'!AH95-'Inj sep cost'!Q95-'Inj sep cost'!AH95</f>
        <v>#NAME?</v>
      </c>
    </row>
    <row r="98" spans="2:19" x14ac:dyDescent="0.45">
      <c r="B98">
        <v>92</v>
      </c>
      <c r="C98" s="17" t="e">
        <f ca="1">_xll.RiskTriang($D$2,$E$2,$F$2)</f>
        <v>#NAME?</v>
      </c>
      <c r="D98" s="17" t="e">
        <f t="shared" ca="1" si="1"/>
        <v>#NAME?</v>
      </c>
      <c r="E98" s="19" t="e">
        <f ca="1">$C98*'Total CH4 prod CO2 Inj'!C96+$D98*'Total CH4 prod CO2 Inj'!T96-'Inj sep cost'!C96-'Inj sep cost'!T96</f>
        <v>#NAME?</v>
      </c>
      <c r="F98" s="19" t="e">
        <f ca="1">$C98*'Total CH4 prod CO2 Inj'!D96+$D98*'Total CH4 prod CO2 Inj'!U96-'Inj sep cost'!D96-'Inj sep cost'!U96</f>
        <v>#NAME?</v>
      </c>
      <c r="G98" s="19" t="e">
        <f ca="1">$C98*'Total CH4 prod CO2 Inj'!E96+$D98*'Total CH4 prod CO2 Inj'!V96-'Inj sep cost'!E96-'Inj sep cost'!V96</f>
        <v>#NAME?</v>
      </c>
      <c r="H98" s="19" t="e">
        <f ca="1">$C98*'Total CH4 prod CO2 Inj'!F96+$D98*'Total CH4 prod CO2 Inj'!W96-'Inj sep cost'!F96-'Inj sep cost'!W96</f>
        <v>#NAME?</v>
      </c>
      <c r="I98" s="19" t="e">
        <f ca="1">$C98*'Total CH4 prod CO2 Inj'!G96+$D98*'Total CH4 prod CO2 Inj'!X96-'Inj sep cost'!G96-'Inj sep cost'!X96</f>
        <v>#NAME?</v>
      </c>
      <c r="J98" s="19" t="e">
        <f ca="1">$C98*'Total CH4 prod CO2 Inj'!H96+$D98*'Total CH4 prod CO2 Inj'!Y96-'Inj sep cost'!H96-'Inj sep cost'!Y96</f>
        <v>#NAME?</v>
      </c>
      <c r="K98" s="19" t="e">
        <f ca="1">$C98*'Total CH4 prod CO2 Inj'!I96+$D98*'Total CH4 prod CO2 Inj'!Z96-'Inj sep cost'!I96-'Inj sep cost'!Z96</f>
        <v>#NAME?</v>
      </c>
      <c r="L98" s="19" t="e">
        <f ca="1">$C98*'Total CH4 prod CO2 Inj'!J96+$D98*'Total CH4 prod CO2 Inj'!AA96-'Inj sep cost'!J96-'Inj sep cost'!AA96</f>
        <v>#NAME?</v>
      </c>
      <c r="M98" s="19" t="e">
        <f ca="1">$C98*'Total CH4 prod CO2 Inj'!K96+$D98*'Total CH4 prod CO2 Inj'!AB96-'Inj sep cost'!K96-'Inj sep cost'!AB96</f>
        <v>#NAME?</v>
      </c>
      <c r="N98" s="19" t="e">
        <f ca="1">$C98*'Total CH4 prod CO2 Inj'!L96+$D98*'Total CH4 prod CO2 Inj'!AC96-'Inj sep cost'!L96-'Inj sep cost'!AC96</f>
        <v>#NAME?</v>
      </c>
      <c r="O98" s="19" t="e">
        <f ca="1">$C98*'Total CH4 prod CO2 Inj'!M96+$D98*'Total CH4 prod CO2 Inj'!AD96-'Inj sep cost'!M96-'Inj sep cost'!AD96</f>
        <v>#NAME?</v>
      </c>
      <c r="P98" s="19" t="e">
        <f ca="1">$C98*'Total CH4 prod CO2 Inj'!N96+$D98*'Total CH4 prod CO2 Inj'!AE96-'Inj sep cost'!N96-'Inj sep cost'!AE96</f>
        <v>#NAME?</v>
      </c>
      <c r="Q98" s="19" t="e">
        <f ca="1">$C98*'Total CH4 prod CO2 Inj'!O96+$D98*'Total CH4 prod CO2 Inj'!AF96-'Inj sep cost'!O96-'Inj sep cost'!AF96</f>
        <v>#NAME?</v>
      </c>
      <c r="R98" s="19" t="e">
        <f ca="1">$C98*'Total CH4 prod CO2 Inj'!P96+$D98*'Total CH4 prod CO2 Inj'!AG96-'Inj sep cost'!P96-'Inj sep cost'!AG96</f>
        <v>#NAME?</v>
      </c>
      <c r="S98" s="19" t="e">
        <f ca="1">$C98*'Total CH4 prod CO2 Inj'!Q96+$D98*'Total CH4 prod CO2 Inj'!AH96-'Inj sep cost'!Q96-'Inj sep cost'!AH96</f>
        <v>#NAME?</v>
      </c>
    </row>
    <row r="99" spans="2:19" x14ac:dyDescent="0.45">
      <c r="B99">
        <v>93</v>
      </c>
      <c r="C99" s="17" t="e">
        <f ca="1">_xll.RiskTriang($D$2,$E$2,$F$2)</f>
        <v>#NAME?</v>
      </c>
      <c r="D99" s="17" t="e">
        <f t="shared" ca="1" si="1"/>
        <v>#NAME?</v>
      </c>
      <c r="E99" s="19" t="e">
        <f ca="1">$C99*'Total CH4 prod CO2 Inj'!C97+$D99*'Total CH4 prod CO2 Inj'!T97-'Inj sep cost'!C97-'Inj sep cost'!T97</f>
        <v>#NAME?</v>
      </c>
      <c r="F99" s="19" t="e">
        <f ca="1">$C99*'Total CH4 prod CO2 Inj'!D97+$D99*'Total CH4 prod CO2 Inj'!U97-'Inj sep cost'!D97-'Inj sep cost'!U97</f>
        <v>#NAME?</v>
      </c>
      <c r="G99" s="19" t="e">
        <f ca="1">$C99*'Total CH4 prod CO2 Inj'!E97+$D99*'Total CH4 prod CO2 Inj'!V97-'Inj sep cost'!E97-'Inj sep cost'!V97</f>
        <v>#NAME?</v>
      </c>
      <c r="H99" s="19" t="e">
        <f ca="1">$C99*'Total CH4 prod CO2 Inj'!F97+$D99*'Total CH4 prod CO2 Inj'!W97-'Inj sep cost'!F97-'Inj sep cost'!W97</f>
        <v>#NAME?</v>
      </c>
      <c r="I99" s="19" t="e">
        <f ca="1">$C99*'Total CH4 prod CO2 Inj'!G97+$D99*'Total CH4 prod CO2 Inj'!X97-'Inj sep cost'!G97-'Inj sep cost'!X97</f>
        <v>#NAME?</v>
      </c>
      <c r="J99" s="19" t="e">
        <f ca="1">$C99*'Total CH4 prod CO2 Inj'!H97+$D99*'Total CH4 prod CO2 Inj'!Y97-'Inj sep cost'!H97-'Inj sep cost'!Y97</f>
        <v>#NAME?</v>
      </c>
      <c r="K99" s="19" t="e">
        <f ca="1">$C99*'Total CH4 prod CO2 Inj'!I97+$D99*'Total CH4 prod CO2 Inj'!Z97-'Inj sep cost'!I97-'Inj sep cost'!Z97</f>
        <v>#NAME?</v>
      </c>
      <c r="L99" s="19" t="e">
        <f ca="1">$C99*'Total CH4 prod CO2 Inj'!J97+$D99*'Total CH4 prod CO2 Inj'!AA97-'Inj sep cost'!J97-'Inj sep cost'!AA97</f>
        <v>#NAME?</v>
      </c>
      <c r="M99" s="19" t="e">
        <f ca="1">$C99*'Total CH4 prod CO2 Inj'!K97+$D99*'Total CH4 prod CO2 Inj'!AB97-'Inj sep cost'!K97-'Inj sep cost'!AB97</f>
        <v>#NAME?</v>
      </c>
      <c r="N99" s="19" t="e">
        <f ca="1">$C99*'Total CH4 prod CO2 Inj'!L97+$D99*'Total CH4 prod CO2 Inj'!AC97-'Inj sep cost'!L97-'Inj sep cost'!AC97</f>
        <v>#NAME?</v>
      </c>
      <c r="O99" s="19" t="e">
        <f ca="1">$C99*'Total CH4 prod CO2 Inj'!M97+$D99*'Total CH4 prod CO2 Inj'!AD97-'Inj sep cost'!M97-'Inj sep cost'!AD97</f>
        <v>#NAME?</v>
      </c>
      <c r="P99" s="19" t="e">
        <f ca="1">$C99*'Total CH4 prod CO2 Inj'!N97+$D99*'Total CH4 prod CO2 Inj'!AE97-'Inj sep cost'!N97-'Inj sep cost'!AE97</f>
        <v>#NAME?</v>
      </c>
      <c r="Q99" s="19" t="e">
        <f ca="1">$C99*'Total CH4 prod CO2 Inj'!O97+$D99*'Total CH4 prod CO2 Inj'!AF97-'Inj sep cost'!O97-'Inj sep cost'!AF97</f>
        <v>#NAME?</v>
      </c>
      <c r="R99" s="19" t="e">
        <f ca="1">$C99*'Total CH4 prod CO2 Inj'!P97+$D99*'Total CH4 prod CO2 Inj'!AG97-'Inj sep cost'!P97-'Inj sep cost'!AG97</f>
        <v>#NAME?</v>
      </c>
      <c r="S99" s="19" t="e">
        <f ca="1">$C99*'Total CH4 prod CO2 Inj'!Q97+$D99*'Total CH4 prod CO2 Inj'!AH97-'Inj sep cost'!Q97-'Inj sep cost'!AH97</f>
        <v>#NAME?</v>
      </c>
    </row>
    <row r="100" spans="2:19" x14ac:dyDescent="0.45">
      <c r="B100">
        <v>94</v>
      </c>
      <c r="C100" s="17" t="e">
        <f ca="1">_xll.RiskTriang($D$2,$E$2,$F$2)</f>
        <v>#NAME?</v>
      </c>
      <c r="D100" s="17" t="e">
        <f t="shared" ca="1" si="1"/>
        <v>#NAME?</v>
      </c>
      <c r="E100" s="19" t="e">
        <f ca="1">$C100*'Total CH4 prod CO2 Inj'!C98+$D100*'Total CH4 prod CO2 Inj'!T98-'Inj sep cost'!C98-'Inj sep cost'!T98</f>
        <v>#NAME?</v>
      </c>
      <c r="F100" s="19" t="e">
        <f ca="1">$C100*'Total CH4 prod CO2 Inj'!D98+$D100*'Total CH4 prod CO2 Inj'!U98-'Inj sep cost'!D98-'Inj sep cost'!U98</f>
        <v>#NAME?</v>
      </c>
      <c r="G100" s="19" t="e">
        <f ca="1">$C100*'Total CH4 prod CO2 Inj'!E98+$D100*'Total CH4 prod CO2 Inj'!V98-'Inj sep cost'!E98-'Inj sep cost'!V98</f>
        <v>#NAME?</v>
      </c>
      <c r="H100" s="19" t="e">
        <f ca="1">$C100*'Total CH4 prod CO2 Inj'!F98+$D100*'Total CH4 prod CO2 Inj'!W98-'Inj sep cost'!F98-'Inj sep cost'!W98</f>
        <v>#NAME?</v>
      </c>
      <c r="I100" s="19" t="e">
        <f ca="1">$C100*'Total CH4 prod CO2 Inj'!G98+$D100*'Total CH4 prod CO2 Inj'!X98-'Inj sep cost'!G98-'Inj sep cost'!X98</f>
        <v>#NAME?</v>
      </c>
      <c r="J100" s="19" t="e">
        <f ca="1">$C100*'Total CH4 prod CO2 Inj'!H98+$D100*'Total CH4 prod CO2 Inj'!Y98-'Inj sep cost'!H98-'Inj sep cost'!Y98</f>
        <v>#NAME?</v>
      </c>
      <c r="K100" s="19" t="e">
        <f ca="1">$C100*'Total CH4 prod CO2 Inj'!I98+$D100*'Total CH4 prod CO2 Inj'!Z98-'Inj sep cost'!I98-'Inj sep cost'!Z98</f>
        <v>#NAME?</v>
      </c>
      <c r="L100" s="19" t="e">
        <f ca="1">$C100*'Total CH4 prod CO2 Inj'!J98+$D100*'Total CH4 prod CO2 Inj'!AA98-'Inj sep cost'!J98-'Inj sep cost'!AA98</f>
        <v>#NAME?</v>
      </c>
      <c r="M100" s="19" t="e">
        <f ca="1">$C100*'Total CH4 prod CO2 Inj'!K98+$D100*'Total CH4 prod CO2 Inj'!AB98-'Inj sep cost'!K98-'Inj sep cost'!AB98</f>
        <v>#NAME?</v>
      </c>
      <c r="N100" s="19" t="e">
        <f ca="1">$C100*'Total CH4 prod CO2 Inj'!L98+$D100*'Total CH4 prod CO2 Inj'!AC98-'Inj sep cost'!L98-'Inj sep cost'!AC98</f>
        <v>#NAME?</v>
      </c>
      <c r="O100" s="19" t="e">
        <f ca="1">$C100*'Total CH4 prod CO2 Inj'!M98+$D100*'Total CH4 prod CO2 Inj'!AD98-'Inj sep cost'!M98-'Inj sep cost'!AD98</f>
        <v>#NAME?</v>
      </c>
      <c r="P100" s="19" t="e">
        <f ca="1">$C100*'Total CH4 prod CO2 Inj'!N98+$D100*'Total CH4 prod CO2 Inj'!AE98-'Inj sep cost'!N98-'Inj sep cost'!AE98</f>
        <v>#NAME?</v>
      </c>
      <c r="Q100" s="19" t="e">
        <f ca="1">$C100*'Total CH4 prod CO2 Inj'!O98+$D100*'Total CH4 prod CO2 Inj'!AF98-'Inj sep cost'!O98-'Inj sep cost'!AF98</f>
        <v>#NAME?</v>
      </c>
      <c r="R100" s="19" t="e">
        <f ca="1">$C100*'Total CH4 prod CO2 Inj'!P98+$D100*'Total CH4 prod CO2 Inj'!AG98-'Inj sep cost'!P98-'Inj sep cost'!AG98</f>
        <v>#NAME?</v>
      </c>
      <c r="S100" s="19" t="e">
        <f ca="1">$C100*'Total CH4 prod CO2 Inj'!Q98+$D100*'Total CH4 prod CO2 Inj'!AH98-'Inj sep cost'!Q98-'Inj sep cost'!AH98</f>
        <v>#NAME?</v>
      </c>
    </row>
    <row r="101" spans="2:19" x14ac:dyDescent="0.45">
      <c r="B101">
        <v>95</v>
      </c>
      <c r="C101" s="17" t="e">
        <f ca="1">_xll.RiskTriang($D$2,$E$2,$F$2)</f>
        <v>#NAME?</v>
      </c>
      <c r="D101" s="17" t="e">
        <f t="shared" ca="1" si="1"/>
        <v>#NAME?</v>
      </c>
      <c r="E101" s="19" t="e">
        <f ca="1">$C101*'Total CH4 prod CO2 Inj'!C99+$D101*'Total CH4 prod CO2 Inj'!T99-'Inj sep cost'!C99-'Inj sep cost'!T99</f>
        <v>#NAME?</v>
      </c>
      <c r="F101" s="19" t="e">
        <f ca="1">$C101*'Total CH4 prod CO2 Inj'!D99+$D101*'Total CH4 prod CO2 Inj'!U99-'Inj sep cost'!D99-'Inj sep cost'!U99</f>
        <v>#NAME?</v>
      </c>
      <c r="G101" s="19" t="e">
        <f ca="1">$C101*'Total CH4 prod CO2 Inj'!E99+$D101*'Total CH4 prod CO2 Inj'!V99-'Inj sep cost'!E99-'Inj sep cost'!V99</f>
        <v>#NAME?</v>
      </c>
      <c r="H101" s="19" t="e">
        <f ca="1">$C101*'Total CH4 prod CO2 Inj'!F99+$D101*'Total CH4 prod CO2 Inj'!W99-'Inj sep cost'!F99-'Inj sep cost'!W99</f>
        <v>#NAME?</v>
      </c>
      <c r="I101" s="19" t="e">
        <f ca="1">$C101*'Total CH4 prod CO2 Inj'!G99+$D101*'Total CH4 prod CO2 Inj'!X99-'Inj sep cost'!G99-'Inj sep cost'!X99</f>
        <v>#NAME?</v>
      </c>
      <c r="J101" s="19" t="e">
        <f ca="1">$C101*'Total CH4 prod CO2 Inj'!H99+$D101*'Total CH4 prod CO2 Inj'!Y99-'Inj sep cost'!H99-'Inj sep cost'!Y99</f>
        <v>#NAME?</v>
      </c>
      <c r="K101" s="19" t="e">
        <f ca="1">$C101*'Total CH4 prod CO2 Inj'!I99+$D101*'Total CH4 prod CO2 Inj'!Z99-'Inj sep cost'!I99-'Inj sep cost'!Z99</f>
        <v>#NAME?</v>
      </c>
      <c r="L101" s="19" t="e">
        <f ca="1">$C101*'Total CH4 prod CO2 Inj'!J99+$D101*'Total CH4 prod CO2 Inj'!AA99-'Inj sep cost'!J99-'Inj sep cost'!AA99</f>
        <v>#NAME?</v>
      </c>
      <c r="M101" s="19" t="e">
        <f ca="1">$C101*'Total CH4 prod CO2 Inj'!K99+$D101*'Total CH4 prod CO2 Inj'!AB99-'Inj sep cost'!K99-'Inj sep cost'!AB99</f>
        <v>#NAME?</v>
      </c>
      <c r="N101" s="19" t="e">
        <f ca="1">$C101*'Total CH4 prod CO2 Inj'!L99+$D101*'Total CH4 prod CO2 Inj'!AC99-'Inj sep cost'!L99-'Inj sep cost'!AC99</f>
        <v>#NAME?</v>
      </c>
      <c r="O101" s="19" t="e">
        <f ca="1">$C101*'Total CH4 prod CO2 Inj'!M99+$D101*'Total CH4 prod CO2 Inj'!AD99-'Inj sep cost'!M99-'Inj sep cost'!AD99</f>
        <v>#NAME?</v>
      </c>
      <c r="P101" s="19" t="e">
        <f ca="1">$C101*'Total CH4 prod CO2 Inj'!N99+$D101*'Total CH4 prod CO2 Inj'!AE99-'Inj sep cost'!N99-'Inj sep cost'!AE99</f>
        <v>#NAME?</v>
      </c>
      <c r="Q101" s="19" t="e">
        <f ca="1">$C101*'Total CH4 prod CO2 Inj'!O99+$D101*'Total CH4 prod CO2 Inj'!AF99-'Inj sep cost'!O99-'Inj sep cost'!AF99</f>
        <v>#NAME?</v>
      </c>
      <c r="R101" s="19" t="e">
        <f ca="1">$C101*'Total CH4 prod CO2 Inj'!P99+$D101*'Total CH4 prod CO2 Inj'!AG99-'Inj sep cost'!P99-'Inj sep cost'!AG99</f>
        <v>#NAME?</v>
      </c>
      <c r="S101" s="19" t="e">
        <f ca="1">$C101*'Total CH4 prod CO2 Inj'!Q99+$D101*'Total CH4 prod CO2 Inj'!AH99-'Inj sep cost'!Q99-'Inj sep cost'!AH99</f>
        <v>#NAME?</v>
      </c>
    </row>
    <row r="102" spans="2:19" x14ac:dyDescent="0.45">
      <c r="B102">
        <v>96</v>
      </c>
      <c r="C102" s="17" t="e">
        <f ca="1">_xll.RiskTriang($D$2,$E$2,$F$2)</f>
        <v>#NAME?</v>
      </c>
      <c r="D102" s="17" t="e">
        <f t="shared" ca="1" si="1"/>
        <v>#NAME?</v>
      </c>
      <c r="E102" s="19" t="e">
        <f ca="1">$C102*'Total CH4 prod CO2 Inj'!C100+$D102*'Total CH4 prod CO2 Inj'!T100-'Inj sep cost'!C100-'Inj sep cost'!T100</f>
        <v>#NAME?</v>
      </c>
      <c r="F102" s="19" t="e">
        <f ca="1">$C102*'Total CH4 prod CO2 Inj'!D100+$D102*'Total CH4 prod CO2 Inj'!U100-'Inj sep cost'!D100-'Inj sep cost'!U100</f>
        <v>#NAME?</v>
      </c>
      <c r="G102" s="19" t="e">
        <f ca="1">$C102*'Total CH4 prod CO2 Inj'!E100+$D102*'Total CH4 prod CO2 Inj'!V100-'Inj sep cost'!E100-'Inj sep cost'!V100</f>
        <v>#NAME?</v>
      </c>
      <c r="H102" s="19" t="e">
        <f ca="1">$C102*'Total CH4 prod CO2 Inj'!F100+$D102*'Total CH4 prod CO2 Inj'!W100-'Inj sep cost'!F100-'Inj sep cost'!W100</f>
        <v>#NAME?</v>
      </c>
      <c r="I102" s="19" t="e">
        <f ca="1">$C102*'Total CH4 prod CO2 Inj'!G100+$D102*'Total CH4 prod CO2 Inj'!X100-'Inj sep cost'!G100-'Inj sep cost'!X100</f>
        <v>#NAME?</v>
      </c>
      <c r="J102" s="19" t="e">
        <f ca="1">$C102*'Total CH4 prod CO2 Inj'!H100+$D102*'Total CH4 prod CO2 Inj'!Y100-'Inj sep cost'!H100-'Inj sep cost'!Y100</f>
        <v>#NAME?</v>
      </c>
      <c r="K102" s="19" t="e">
        <f ca="1">$C102*'Total CH4 prod CO2 Inj'!I100+$D102*'Total CH4 prod CO2 Inj'!Z100-'Inj sep cost'!I100-'Inj sep cost'!Z100</f>
        <v>#NAME?</v>
      </c>
      <c r="L102" s="19" t="e">
        <f ca="1">$C102*'Total CH4 prod CO2 Inj'!J100+$D102*'Total CH4 prod CO2 Inj'!AA100-'Inj sep cost'!J100-'Inj sep cost'!AA100</f>
        <v>#NAME?</v>
      </c>
      <c r="M102" s="19" t="e">
        <f ca="1">$C102*'Total CH4 prod CO2 Inj'!K100+$D102*'Total CH4 prod CO2 Inj'!AB100-'Inj sep cost'!K100-'Inj sep cost'!AB100</f>
        <v>#NAME?</v>
      </c>
      <c r="N102" s="19" t="e">
        <f ca="1">$C102*'Total CH4 prod CO2 Inj'!L100+$D102*'Total CH4 prod CO2 Inj'!AC100-'Inj sep cost'!L100-'Inj sep cost'!AC100</f>
        <v>#NAME?</v>
      </c>
      <c r="O102" s="19" t="e">
        <f ca="1">$C102*'Total CH4 prod CO2 Inj'!M100+$D102*'Total CH4 prod CO2 Inj'!AD100-'Inj sep cost'!M100-'Inj sep cost'!AD100</f>
        <v>#NAME?</v>
      </c>
      <c r="P102" s="19" t="e">
        <f ca="1">$C102*'Total CH4 prod CO2 Inj'!N100+$D102*'Total CH4 prod CO2 Inj'!AE100-'Inj sep cost'!N100-'Inj sep cost'!AE100</f>
        <v>#NAME?</v>
      </c>
      <c r="Q102" s="19" t="e">
        <f ca="1">$C102*'Total CH4 prod CO2 Inj'!O100+$D102*'Total CH4 prod CO2 Inj'!AF100-'Inj sep cost'!O100-'Inj sep cost'!AF100</f>
        <v>#NAME?</v>
      </c>
      <c r="R102" s="19" t="e">
        <f ca="1">$C102*'Total CH4 prod CO2 Inj'!P100+$D102*'Total CH4 prod CO2 Inj'!AG100-'Inj sep cost'!P100-'Inj sep cost'!AG100</f>
        <v>#NAME?</v>
      </c>
      <c r="S102" s="19" t="e">
        <f ca="1">$C102*'Total CH4 prod CO2 Inj'!Q100+$D102*'Total CH4 prod CO2 Inj'!AH100-'Inj sep cost'!Q100-'Inj sep cost'!AH100</f>
        <v>#NAME?</v>
      </c>
    </row>
    <row r="103" spans="2:19" x14ac:dyDescent="0.45">
      <c r="B103">
        <v>97</v>
      </c>
      <c r="C103" s="17" t="e">
        <f ca="1">_xll.RiskTriang($D$2,$E$2,$F$2)</f>
        <v>#NAME?</v>
      </c>
      <c r="D103" s="17" t="e">
        <f t="shared" ca="1" si="1"/>
        <v>#NAME?</v>
      </c>
      <c r="E103" s="19" t="e">
        <f ca="1">$C103*'Total CH4 prod CO2 Inj'!C101+$D103*'Total CH4 prod CO2 Inj'!T101-'Inj sep cost'!C101-'Inj sep cost'!T101</f>
        <v>#NAME?</v>
      </c>
      <c r="F103" s="19" t="e">
        <f ca="1">$C103*'Total CH4 prod CO2 Inj'!D101+$D103*'Total CH4 prod CO2 Inj'!U101-'Inj sep cost'!D101-'Inj sep cost'!U101</f>
        <v>#NAME?</v>
      </c>
      <c r="G103" s="19" t="e">
        <f ca="1">$C103*'Total CH4 prod CO2 Inj'!E101+$D103*'Total CH4 prod CO2 Inj'!V101-'Inj sep cost'!E101-'Inj sep cost'!V101</f>
        <v>#NAME?</v>
      </c>
      <c r="H103" s="19" t="e">
        <f ca="1">$C103*'Total CH4 prod CO2 Inj'!F101+$D103*'Total CH4 prod CO2 Inj'!W101-'Inj sep cost'!F101-'Inj sep cost'!W101</f>
        <v>#NAME?</v>
      </c>
      <c r="I103" s="19" t="e">
        <f ca="1">$C103*'Total CH4 prod CO2 Inj'!G101+$D103*'Total CH4 prod CO2 Inj'!X101-'Inj sep cost'!G101-'Inj sep cost'!X101</f>
        <v>#NAME?</v>
      </c>
      <c r="J103" s="19" t="e">
        <f ca="1">$C103*'Total CH4 prod CO2 Inj'!H101+$D103*'Total CH4 prod CO2 Inj'!Y101-'Inj sep cost'!H101-'Inj sep cost'!Y101</f>
        <v>#NAME?</v>
      </c>
      <c r="K103" s="19" t="e">
        <f ca="1">$C103*'Total CH4 prod CO2 Inj'!I101+$D103*'Total CH4 prod CO2 Inj'!Z101-'Inj sep cost'!I101-'Inj sep cost'!Z101</f>
        <v>#NAME?</v>
      </c>
      <c r="L103" s="19" t="e">
        <f ca="1">$C103*'Total CH4 prod CO2 Inj'!J101+$D103*'Total CH4 prod CO2 Inj'!AA101-'Inj sep cost'!J101-'Inj sep cost'!AA101</f>
        <v>#NAME?</v>
      </c>
      <c r="M103" s="19" t="e">
        <f ca="1">$C103*'Total CH4 prod CO2 Inj'!K101+$D103*'Total CH4 prod CO2 Inj'!AB101-'Inj sep cost'!K101-'Inj sep cost'!AB101</f>
        <v>#NAME?</v>
      </c>
      <c r="N103" s="19" t="e">
        <f ca="1">$C103*'Total CH4 prod CO2 Inj'!L101+$D103*'Total CH4 prod CO2 Inj'!AC101-'Inj sep cost'!L101-'Inj sep cost'!AC101</f>
        <v>#NAME?</v>
      </c>
      <c r="O103" s="19" t="e">
        <f ca="1">$C103*'Total CH4 prod CO2 Inj'!M101+$D103*'Total CH4 prod CO2 Inj'!AD101-'Inj sep cost'!M101-'Inj sep cost'!AD101</f>
        <v>#NAME?</v>
      </c>
      <c r="P103" s="19" t="e">
        <f ca="1">$C103*'Total CH4 prod CO2 Inj'!N101+$D103*'Total CH4 prod CO2 Inj'!AE101-'Inj sep cost'!N101-'Inj sep cost'!AE101</f>
        <v>#NAME?</v>
      </c>
      <c r="Q103" s="19" t="e">
        <f ca="1">$C103*'Total CH4 prod CO2 Inj'!O101+$D103*'Total CH4 prod CO2 Inj'!AF101-'Inj sep cost'!O101-'Inj sep cost'!AF101</f>
        <v>#NAME?</v>
      </c>
      <c r="R103" s="19" t="e">
        <f ca="1">$C103*'Total CH4 prod CO2 Inj'!P101+$D103*'Total CH4 prod CO2 Inj'!AG101-'Inj sep cost'!P101-'Inj sep cost'!AG101</f>
        <v>#NAME?</v>
      </c>
      <c r="S103" s="19" t="e">
        <f ca="1">$C103*'Total CH4 prod CO2 Inj'!Q101+$D103*'Total CH4 prod CO2 Inj'!AH101-'Inj sep cost'!Q101-'Inj sep cost'!AH101</f>
        <v>#NAME?</v>
      </c>
    </row>
    <row r="104" spans="2:19" x14ac:dyDescent="0.45">
      <c r="B104">
        <v>98</v>
      </c>
      <c r="C104" s="17" t="e">
        <f ca="1">_xll.RiskTriang($D$2,$E$2,$F$2)</f>
        <v>#NAME?</v>
      </c>
      <c r="D104" s="17" t="e">
        <f t="shared" ca="1" si="1"/>
        <v>#NAME?</v>
      </c>
      <c r="E104" s="19" t="e">
        <f ca="1">$C104*'Total CH4 prod CO2 Inj'!C102+$D104*'Total CH4 prod CO2 Inj'!T102-'Inj sep cost'!C102-'Inj sep cost'!T102</f>
        <v>#NAME?</v>
      </c>
      <c r="F104" s="19" t="e">
        <f ca="1">$C104*'Total CH4 prod CO2 Inj'!D102+$D104*'Total CH4 prod CO2 Inj'!U102-'Inj sep cost'!D102-'Inj sep cost'!U102</f>
        <v>#NAME?</v>
      </c>
      <c r="G104" s="19" t="e">
        <f ca="1">$C104*'Total CH4 prod CO2 Inj'!E102+$D104*'Total CH4 prod CO2 Inj'!V102-'Inj sep cost'!E102-'Inj sep cost'!V102</f>
        <v>#NAME?</v>
      </c>
      <c r="H104" s="19" t="e">
        <f ca="1">$C104*'Total CH4 prod CO2 Inj'!F102+$D104*'Total CH4 prod CO2 Inj'!W102-'Inj sep cost'!F102-'Inj sep cost'!W102</f>
        <v>#NAME?</v>
      </c>
      <c r="I104" s="19" t="e">
        <f ca="1">$C104*'Total CH4 prod CO2 Inj'!G102+$D104*'Total CH4 prod CO2 Inj'!X102-'Inj sep cost'!G102-'Inj sep cost'!X102</f>
        <v>#NAME?</v>
      </c>
      <c r="J104" s="19" t="e">
        <f ca="1">$C104*'Total CH4 prod CO2 Inj'!H102+$D104*'Total CH4 prod CO2 Inj'!Y102-'Inj sep cost'!H102-'Inj sep cost'!Y102</f>
        <v>#NAME?</v>
      </c>
      <c r="K104" s="19" t="e">
        <f ca="1">$C104*'Total CH4 prod CO2 Inj'!I102+$D104*'Total CH4 prod CO2 Inj'!Z102-'Inj sep cost'!I102-'Inj sep cost'!Z102</f>
        <v>#NAME?</v>
      </c>
      <c r="L104" s="19" t="e">
        <f ca="1">$C104*'Total CH4 prod CO2 Inj'!J102+$D104*'Total CH4 prod CO2 Inj'!AA102-'Inj sep cost'!J102-'Inj sep cost'!AA102</f>
        <v>#NAME?</v>
      </c>
      <c r="M104" s="19" t="e">
        <f ca="1">$C104*'Total CH4 prod CO2 Inj'!K102+$D104*'Total CH4 prod CO2 Inj'!AB102-'Inj sep cost'!K102-'Inj sep cost'!AB102</f>
        <v>#NAME?</v>
      </c>
      <c r="N104" s="19" t="e">
        <f ca="1">$C104*'Total CH4 prod CO2 Inj'!L102+$D104*'Total CH4 prod CO2 Inj'!AC102-'Inj sep cost'!L102-'Inj sep cost'!AC102</f>
        <v>#NAME?</v>
      </c>
      <c r="O104" s="19" t="e">
        <f ca="1">$C104*'Total CH4 prod CO2 Inj'!M102+$D104*'Total CH4 prod CO2 Inj'!AD102-'Inj sep cost'!M102-'Inj sep cost'!AD102</f>
        <v>#NAME?</v>
      </c>
      <c r="P104" s="19" t="e">
        <f ca="1">$C104*'Total CH4 prod CO2 Inj'!N102+$D104*'Total CH4 prod CO2 Inj'!AE102-'Inj sep cost'!N102-'Inj sep cost'!AE102</f>
        <v>#NAME?</v>
      </c>
      <c r="Q104" s="19" t="e">
        <f ca="1">$C104*'Total CH4 prod CO2 Inj'!O102+$D104*'Total CH4 prod CO2 Inj'!AF102-'Inj sep cost'!O102-'Inj sep cost'!AF102</f>
        <v>#NAME?</v>
      </c>
      <c r="R104" s="19" t="e">
        <f ca="1">$C104*'Total CH4 prod CO2 Inj'!P102+$D104*'Total CH4 prod CO2 Inj'!AG102-'Inj sep cost'!P102-'Inj sep cost'!AG102</f>
        <v>#NAME?</v>
      </c>
      <c r="S104" s="19" t="e">
        <f ca="1">$C104*'Total CH4 prod CO2 Inj'!Q102+$D104*'Total CH4 prod CO2 Inj'!AH102-'Inj sep cost'!Q102-'Inj sep cost'!AH102</f>
        <v>#NAME?</v>
      </c>
    </row>
    <row r="105" spans="2:19" x14ac:dyDescent="0.45">
      <c r="B105">
        <v>99</v>
      </c>
      <c r="C105" s="17" t="e">
        <f ca="1">_xll.RiskTriang($D$2,$E$2,$F$2)</f>
        <v>#NAME?</v>
      </c>
      <c r="D105" s="17" t="e">
        <f t="shared" ca="1" si="1"/>
        <v>#NAME?</v>
      </c>
      <c r="E105" s="19" t="e">
        <f ca="1">$C105*'Total CH4 prod CO2 Inj'!C103+$D105*'Total CH4 prod CO2 Inj'!T103-'Inj sep cost'!C103-'Inj sep cost'!T103</f>
        <v>#NAME?</v>
      </c>
      <c r="F105" s="19" t="e">
        <f ca="1">$C105*'Total CH4 prod CO2 Inj'!D103+$D105*'Total CH4 prod CO2 Inj'!U103-'Inj sep cost'!D103-'Inj sep cost'!U103</f>
        <v>#NAME?</v>
      </c>
      <c r="G105" s="19" t="e">
        <f ca="1">$C105*'Total CH4 prod CO2 Inj'!E103+$D105*'Total CH4 prod CO2 Inj'!V103-'Inj sep cost'!E103-'Inj sep cost'!V103</f>
        <v>#NAME?</v>
      </c>
      <c r="H105" s="19" t="e">
        <f ca="1">$C105*'Total CH4 prod CO2 Inj'!F103+$D105*'Total CH4 prod CO2 Inj'!W103-'Inj sep cost'!F103-'Inj sep cost'!W103</f>
        <v>#NAME?</v>
      </c>
      <c r="I105" s="19" t="e">
        <f ca="1">$C105*'Total CH4 prod CO2 Inj'!G103+$D105*'Total CH4 prod CO2 Inj'!X103-'Inj sep cost'!G103-'Inj sep cost'!X103</f>
        <v>#NAME?</v>
      </c>
      <c r="J105" s="19" t="e">
        <f ca="1">$C105*'Total CH4 prod CO2 Inj'!H103+$D105*'Total CH4 prod CO2 Inj'!Y103-'Inj sep cost'!H103-'Inj sep cost'!Y103</f>
        <v>#NAME?</v>
      </c>
      <c r="K105" s="19" t="e">
        <f ca="1">$C105*'Total CH4 prod CO2 Inj'!I103+$D105*'Total CH4 prod CO2 Inj'!Z103-'Inj sep cost'!I103-'Inj sep cost'!Z103</f>
        <v>#NAME?</v>
      </c>
      <c r="L105" s="19" t="e">
        <f ca="1">$C105*'Total CH4 prod CO2 Inj'!J103+$D105*'Total CH4 prod CO2 Inj'!AA103-'Inj sep cost'!J103-'Inj sep cost'!AA103</f>
        <v>#NAME?</v>
      </c>
      <c r="M105" s="19" t="e">
        <f ca="1">$C105*'Total CH4 prod CO2 Inj'!K103+$D105*'Total CH4 prod CO2 Inj'!AB103-'Inj sep cost'!K103-'Inj sep cost'!AB103</f>
        <v>#NAME?</v>
      </c>
      <c r="N105" s="19" t="e">
        <f ca="1">$C105*'Total CH4 prod CO2 Inj'!L103+$D105*'Total CH4 prod CO2 Inj'!AC103-'Inj sep cost'!L103-'Inj sep cost'!AC103</f>
        <v>#NAME?</v>
      </c>
      <c r="O105" s="19" t="e">
        <f ca="1">$C105*'Total CH4 prod CO2 Inj'!M103+$D105*'Total CH4 prod CO2 Inj'!AD103-'Inj sep cost'!M103-'Inj sep cost'!AD103</f>
        <v>#NAME?</v>
      </c>
      <c r="P105" s="19" t="e">
        <f ca="1">$C105*'Total CH4 prod CO2 Inj'!N103+$D105*'Total CH4 prod CO2 Inj'!AE103-'Inj sep cost'!N103-'Inj sep cost'!AE103</f>
        <v>#NAME?</v>
      </c>
      <c r="Q105" s="19" t="e">
        <f ca="1">$C105*'Total CH4 prod CO2 Inj'!O103+$D105*'Total CH4 prod CO2 Inj'!AF103-'Inj sep cost'!O103-'Inj sep cost'!AF103</f>
        <v>#NAME?</v>
      </c>
      <c r="R105" s="19" t="e">
        <f ca="1">$C105*'Total CH4 prod CO2 Inj'!P103+$D105*'Total CH4 prod CO2 Inj'!AG103-'Inj sep cost'!P103-'Inj sep cost'!AG103</f>
        <v>#NAME?</v>
      </c>
      <c r="S105" s="19" t="e">
        <f ca="1">$C105*'Total CH4 prod CO2 Inj'!Q103+$D105*'Total CH4 prod CO2 Inj'!AH103-'Inj sep cost'!Q103-'Inj sep cost'!AH103</f>
        <v>#NAME?</v>
      </c>
    </row>
    <row r="106" spans="2:19" x14ac:dyDescent="0.45">
      <c r="B106">
        <v>100</v>
      </c>
      <c r="C106" s="17" t="e">
        <f ca="1">_xll.RiskTriang($D$2,$E$2,$F$2)</f>
        <v>#NAME?</v>
      </c>
      <c r="D106" s="17" t="e">
        <f t="shared" ca="1" si="1"/>
        <v>#NAME?</v>
      </c>
      <c r="E106" s="19" t="e">
        <f ca="1">$C106*'Total CH4 prod CO2 Inj'!C104+$D106*'Total CH4 prod CO2 Inj'!T104-'Inj sep cost'!C104-'Inj sep cost'!T104</f>
        <v>#NAME?</v>
      </c>
      <c r="F106" s="19" t="e">
        <f ca="1">$C106*'Total CH4 prod CO2 Inj'!D104+$D106*'Total CH4 prod CO2 Inj'!U104-'Inj sep cost'!D104-'Inj sep cost'!U104</f>
        <v>#NAME?</v>
      </c>
      <c r="G106" s="19" t="e">
        <f ca="1">$C106*'Total CH4 prod CO2 Inj'!E104+$D106*'Total CH4 prod CO2 Inj'!V104-'Inj sep cost'!E104-'Inj sep cost'!V104</f>
        <v>#NAME?</v>
      </c>
      <c r="H106" s="19" t="e">
        <f ca="1">$C106*'Total CH4 prod CO2 Inj'!F104+$D106*'Total CH4 prod CO2 Inj'!W104-'Inj sep cost'!F104-'Inj sep cost'!W104</f>
        <v>#NAME?</v>
      </c>
      <c r="I106" s="19" t="e">
        <f ca="1">$C106*'Total CH4 prod CO2 Inj'!G104+$D106*'Total CH4 prod CO2 Inj'!X104-'Inj sep cost'!G104-'Inj sep cost'!X104</f>
        <v>#NAME?</v>
      </c>
      <c r="J106" s="19" t="e">
        <f ca="1">$C106*'Total CH4 prod CO2 Inj'!H104+$D106*'Total CH4 prod CO2 Inj'!Y104-'Inj sep cost'!H104-'Inj sep cost'!Y104</f>
        <v>#NAME?</v>
      </c>
      <c r="K106" s="19" t="e">
        <f ca="1">$C106*'Total CH4 prod CO2 Inj'!I104+$D106*'Total CH4 prod CO2 Inj'!Z104-'Inj sep cost'!I104-'Inj sep cost'!Z104</f>
        <v>#NAME?</v>
      </c>
      <c r="L106" s="19" t="e">
        <f ca="1">$C106*'Total CH4 prod CO2 Inj'!J104+$D106*'Total CH4 prod CO2 Inj'!AA104-'Inj sep cost'!J104-'Inj sep cost'!AA104</f>
        <v>#NAME?</v>
      </c>
      <c r="M106" s="19" t="e">
        <f ca="1">$C106*'Total CH4 prod CO2 Inj'!K104+$D106*'Total CH4 prod CO2 Inj'!AB104-'Inj sep cost'!K104-'Inj sep cost'!AB104</f>
        <v>#NAME?</v>
      </c>
      <c r="N106" s="19" t="e">
        <f ca="1">$C106*'Total CH4 prod CO2 Inj'!L104+$D106*'Total CH4 prod CO2 Inj'!AC104-'Inj sep cost'!L104-'Inj sep cost'!AC104</f>
        <v>#NAME?</v>
      </c>
      <c r="O106" s="19" t="e">
        <f ca="1">$C106*'Total CH4 prod CO2 Inj'!M104+$D106*'Total CH4 prod CO2 Inj'!AD104-'Inj sep cost'!M104-'Inj sep cost'!AD104</f>
        <v>#NAME?</v>
      </c>
      <c r="P106" s="19" t="e">
        <f ca="1">$C106*'Total CH4 prod CO2 Inj'!N104+$D106*'Total CH4 prod CO2 Inj'!AE104-'Inj sep cost'!N104-'Inj sep cost'!AE104</f>
        <v>#NAME?</v>
      </c>
      <c r="Q106" s="19" t="e">
        <f ca="1">$C106*'Total CH4 prod CO2 Inj'!O104+$D106*'Total CH4 prod CO2 Inj'!AF104-'Inj sep cost'!O104-'Inj sep cost'!AF104</f>
        <v>#NAME?</v>
      </c>
      <c r="R106" s="19" t="e">
        <f ca="1">$C106*'Total CH4 prod CO2 Inj'!P104+$D106*'Total CH4 prod CO2 Inj'!AG104-'Inj sep cost'!P104-'Inj sep cost'!AG104</f>
        <v>#NAME?</v>
      </c>
      <c r="S106" s="19" t="e">
        <f ca="1">$C106*'Total CH4 prod CO2 Inj'!Q104+$D106*'Total CH4 prod CO2 Inj'!AH104-'Inj sep cost'!Q104-'Inj sep cost'!AH104</f>
        <v>#NAME?</v>
      </c>
    </row>
    <row r="108" spans="2:19" x14ac:dyDescent="0.45">
      <c r="B108" t="s">
        <v>10</v>
      </c>
      <c r="D108" t="s">
        <v>16</v>
      </c>
      <c r="E108" s="21" t="e">
        <f ca="1">SUM(E6:E106)</f>
        <v>#NAME?</v>
      </c>
      <c r="F108" s="21" t="e">
        <f t="shared" ref="F108:S108" ca="1" si="2">SUM(F6:F106)</f>
        <v>#NAME?</v>
      </c>
      <c r="G108" s="21" t="e">
        <f t="shared" ca="1" si="2"/>
        <v>#NAME?</v>
      </c>
      <c r="H108" s="21" t="e">
        <f t="shared" ca="1" si="2"/>
        <v>#NAME?</v>
      </c>
      <c r="I108" s="21" t="e">
        <f t="shared" ca="1" si="2"/>
        <v>#NAME?</v>
      </c>
      <c r="J108" s="21" t="e">
        <f t="shared" ca="1" si="2"/>
        <v>#NAME?</v>
      </c>
      <c r="K108" s="21" t="e">
        <f t="shared" ca="1" si="2"/>
        <v>#NAME?</v>
      </c>
      <c r="L108" s="21" t="e">
        <f t="shared" ca="1" si="2"/>
        <v>#NAME?</v>
      </c>
      <c r="M108" s="21" t="e">
        <f t="shared" ca="1" si="2"/>
        <v>#NAME?</v>
      </c>
      <c r="N108" s="21" t="e">
        <f t="shared" ca="1" si="2"/>
        <v>#NAME?</v>
      </c>
      <c r="O108" s="21" t="e">
        <f t="shared" ca="1" si="2"/>
        <v>#NAME?</v>
      </c>
      <c r="P108" s="21" t="e">
        <f t="shared" ca="1" si="2"/>
        <v>#NAME?</v>
      </c>
      <c r="Q108" s="21" t="e">
        <f t="shared" ca="1" si="2"/>
        <v>#NAME?</v>
      </c>
      <c r="R108" s="21" t="e">
        <f t="shared" ca="1" si="2"/>
        <v>#NAME?</v>
      </c>
      <c r="S108" s="21" t="e">
        <f t="shared" ca="1" si="2"/>
        <v>#NAME?</v>
      </c>
    </row>
    <row r="109" spans="2:19" x14ac:dyDescent="0.45">
      <c r="D109" t="s">
        <v>17</v>
      </c>
      <c r="E109" s="20" t="e">
        <f t="shared" ref="E109:S109" ca="1" si="3">NPV($D$1,E7:E106)</f>
        <v>#NAME?</v>
      </c>
      <c r="F109" s="20" t="e">
        <f t="shared" ca="1" si="3"/>
        <v>#NAME?</v>
      </c>
      <c r="G109" s="20" t="e">
        <f t="shared" ca="1" si="3"/>
        <v>#NAME?</v>
      </c>
      <c r="H109" s="20" t="e">
        <f t="shared" ca="1" si="3"/>
        <v>#NAME?</v>
      </c>
      <c r="I109" s="20" t="e">
        <f t="shared" ca="1" si="3"/>
        <v>#NAME?</v>
      </c>
      <c r="J109" s="20" t="e">
        <f t="shared" ca="1" si="3"/>
        <v>#NAME?</v>
      </c>
      <c r="K109" s="20" t="e">
        <f t="shared" ca="1" si="3"/>
        <v>#NAME?</v>
      </c>
      <c r="L109" s="20" t="e">
        <f t="shared" ca="1" si="3"/>
        <v>#NAME?</v>
      </c>
      <c r="M109" s="20" t="e">
        <f t="shared" ca="1" si="3"/>
        <v>#NAME?</v>
      </c>
      <c r="N109" s="20" t="e">
        <f t="shared" ca="1" si="3"/>
        <v>#NAME?</v>
      </c>
      <c r="O109" s="20" t="e">
        <f t="shared" ca="1" si="3"/>
        <v>#NAME?</v>
      </c>
      <c r="P109" s="20" t="e">
        <f t="shared" ca="1" si="3"/>
        <v>#NAME?</v>
      </c>
      <c r="Q109" s="20" t="e">
        <f t="shared" ca="1" si="3"/>
        <v>#NAME?</v>
      </c>
      <c r="R109" s="20" t="e">
        <f t="shared" ca="1" si="3"/>
        <v>#NAME?</v>
      </c>
      <c r="S109" s="20" t="e">
        <f t="shared" ca="1" si="3"/>
        <v>#NAME?</v>
      </c>
    </row>
    <row r="110" spans="2:19" x14ac:dyDescent="0.45">
      <c r="C110" t="s">
        <v>21</v>
      </c>
      <c r="E110" s="24" t="e">
        <f ca="1">_xll.RiskOutput("NPV")+NPV($D$1,E7:E106)</f>
        <v>#NAME?</v>
      </c>
      <c r="F110" s="24" t="e">
        <f ca="1">_xll.RiskOutput("NPV")+NPV($D$1,F7:F106)</f>
        <v>#NAME?</v>
      </c>
      <c r="G110" s="24" t="e">
        <f ca="1">_xll.RiskOutput("NPV")+NPV($D$1,G7:G106)</f>
        <v>#NAME?</v>
      </c>
      <c r="H110" s="24" t="e">
        <f ca="1">_xll.RiskOutput("NPV")+NPV($D$1,H7:H106)</f>
        <v>#NAME?</v>
      </c>
      <c r="I110" s="24" t="e">
        <f ca="1">_xll.RiskOutput("NPV")+NPV($D$1,I7:I106)</f>
        <v>#NAME?</v>
      </c>
      <c r="J110" s="24" t="e">
        <f ca="1">_xll.RiskOutput("NPV")+NPV($D$1,J7:J106)</f>
        <v>#NAME?</v>
      </c>
      <c r="K110" s="24" t="e">
        <f ca="1">_xll.RiskOutput("NPV")+NPV($D$1,K7:K106)</f>
        <v>#NAME?</v>
      </c>
      <c r="L110" s="24" t="e">
        <f ca="1">_xll.RiskOutput("NPV")+NPV($D$1,L7:L106)</f>
        <v>#NAME?</v>
      </c>
      <c r="M110" s="24" t="e">
        <f ca="1">_xll.RiskOutput("NPV")+NPV($D$1,M7:M106)</f>
        <v>#NAME?</v>
      </c>
      <c r="N110" s="24" t="e">
        <f ca="1">_xll.RiskOutput("NPV")+NPV($D$1,N7:N106)</f>
        <v>#NAME?</v>
      </c>
      <c r="O110" s="24" t="e">
        <f ca="1">_xll.RiskOutput("NPV")+NPV($D$1,O7:O106)</f>
        <v>#NAME?</v>
      </c>
      <c r="P110" s="24" t="e">
        <f ca="1">_xll.RiskOutput("NPV")+NPV($D$1,P7:P106)</f>
        <v>#NAME?</v>
      </c>
      <c r="Q110" s="24" t="e">
        <f ca="1">_xll.RiskOutput("NPV")+NPV($D$1,Q7:Q106)</f>
        <v>#NAME?</v>
      </c>
      <c r="R110" s="24" t="e">
        <f ca="1">_xll.RiskOutput("NPV")+NPV($D$1,R7:R106)</f>
        <v>#NAME?</v>
      </c>
      <c r="S110" s="24" t="e">
        <f ca="1">_xll.RiskOutput("NPV")+NPV($D$1,S7:S106)</f>
        <v>#NAME?</v>
      </c>
    </row>
    <row r="112" spans="2:19" x14ac:dyDescent="0.45">
      <c r="C112" t="s">
        <v>22</v>
      </c>
      <c r="E112" s="25" t="e">
        <f ca="1">_xll.RiskMean(E110)</f>
        <v>#NAME?</v>
      </c>
      <c r="F112" s="25" t="e">
        <f ca="1">_xll.RiskMean(F110)</f>
        <v>#NAME?</v>
      </c>
      <c r="G112" s="25" t="e">
        <f ca="1">_xll.RiskMean(G110)</f>
        <v>#NAME?</v>
      </c>
      <c r="H112" s="25" t="e">
        <f ca="1">_xll.RiskMean(H110)</f>
        <v>#NAME?</v>
      </c>
      <c r="I112" s="25" t="e">
        <f ca="1">_xll.RiskMean(I110)</f>
        <v>#NAME?</v>
      </c>
      <c r="J112" s="25" t="e">
        <f ca="1">_xll.RiskMean(J110)</f>
        <v>#NAME?</v>
      </c>
      <c r="K112" s="25" t="e">
        <f ca="1">_xll.RiskMean(K110)</f>
        <v>#NAME?</v>
      </c>
      <c r="L112" s="25" t="e">
        <f ca="1">_xll.RiskMean(L110)</f>
        <v>#NAME?</v>
      </c>
      <c r="M112" s="25" t="e">
        <f ca="1">_xll.RiskMean(M110)</f>
        <v>#NAME?</v>
      </c>
      <c r="N112" s="25" t="e">
        <f ca="1">_xll.RiskMean(N110)</f>
        <v>#NAME?</v>
      </c>
      <c r="O112" s="25" t="e">
        <f ca="1">_xll.RiskMean(O110)</f>
        <v>#NAME?</v>
      </c>
      <c r="P112" s="25" t="e">
        <f ca="1">_xll.RiskMean(P110)</f>
        <v>#NAME?</v>
      </c>
      <c r="Q112" s="25" t="e">
        <f ca="1">_xll.RiskMean(Q110)</f>
        <v>#NAME?</v>
      </c>
      <c r="R112" s="25" t="e">
        <f ca="1">_xll.RiskMean(R110)</f>
        <v>#NAME?</v>
      </c>
      <c r="S112" s="25" t="e">
        <f ca="1">_xll.RiskMean(S110)</f>
        <v>#NAME?</v>
      </c>
    </row>
    <row r="114" spans="4:19" x14ac:dyDescent="0.45">
      <c r="E114">
        <v>42</v>
      </c>
      <c r="F114">
        <v>43</v>
      </c>
      <c r="G114">
        <v>44</v>
      </c>
      <c r="H114">
        <v>45</v>
      </c>
      <c r="I114">
        <v>46</v>
      </c>
      <c r="J114">
        <v>47</v>
      </c>
      <c r="K114">
        <v>48</v>
      </c>
      <c r="L114">
        <v>49</v>
      </c>
      <c r="M114">
        <v>50</v>
      </c>
      <c r="N114">
        <v>51</v>
      </c>
      <c r="O114">
        <v>52</v>
      </c>
      <c r="P114">
        <v>53</v>
      </c>
      <c r="Q114">
        <v>54</v>
      </c>
      <c r="R114">
        <v>55</v>
      </c>
      <c r="S114">
        <v>56</v>
      </c>
    </row>
    <row r="116" spans="4:19" x14ac:dyDescent="0.45">
      <c r="D116">
        <v>43</v>
      </c>
    </row>
    <row r="117" spans="4:19" x14ac:dyDescent="0.45">
      <c r="D117">
        <v>44</v>
      </c>
    </row>
    <row r="118" spans="4:19" x14ac:dyDescent="0.45">
      <c r="D118">
        <v>45</v>
      </c>
    </row>
    <row r="119" spans="4:19" x14ac:dyDescent="0.45">
      <c r="D119">
        <v>46</v>
      </c>
    </row>
    <row r="120" spans="4:19" x14ac:dyDescent="0.45">
      <c r="D120">
        <v>47</v>
      </c>
    </row>
    <row r="121" spans="4:19" x14ac:dyDescent="0.45">
      <c r="D121">
        <v>48</v>
      </c>
    </row>
    <row r="122" spans="4:19" x14ac:dyDescent="0.45">
      <c r="D122">
        <v>49</v>
      </c>
    </row>
    <row r="123" spans="4:19" x14ac:dyDescent="0.45">
      <c r="D123">
        <v>50</v>
      </c>
    </row>
    <row r="124" spans="4:19" x14ac:dyDescent="0.45">
      <c r="D124">
        <v>51</v>
      </c>
    </row>
    <row r="125" spans="4:19" x14ac:dyDescent="0.45">
      <c r="D125">
        <v>52</v>
      </c>
    </row>
    <row r="126" spans="4:19" x14ac:dyDescent="0.45">
      <c r="D126">
        <v>53</v>
      </c>
    </row>
    <row r="127" spans="4:19" x14ac:dyDescent="0.45">
      <c r="D127">
        <v>54</v>
      </c>
    </row>
    <row r="128" spans="4:19" x14ac:dyDescent="0.45">
      <c r="D128">
        <v>55</v>
      </c>
    </row>
    <row r="129" spans="4:4" x14ac:dyDescent="0.45">
      <c r="D129">
        <v>56</v>
      </c>
    </row>
  </sheetData>
  <conditionalFormatting sqref="E112:S112">
    <cfRule type="expression" dxfId="8" priority="1" stopIfTrue="1">
      <formula>RiskIsStatistics</formula>
    </cfRule>
  </conditionalFormatting>
  <conditionalFormatting sqref="E110:S110">
    <cfRule type="expression" dxfId="7" priority="2" stopIfTrue="1">
      <formula>RiskIsOutput</formula>
    </cfRule>
  </conditionalFormatting>
  <conditionalFormatting sqref="C7:D7 C8:C106">
    <cfRule type="expression" dxfId="6" priority="3" stopIfTrue="1">
      <formula>RiskIsInput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CO2 Injection</vt:lpstr>
      <vt:lpstr>CH4 prod P and PI CO2 Inj</vt:lpstr>
      <vt:lpstr>Total CH4 prod CO2 Inj</vt:lpstr>
      <vt:lpstr>Inj sep cost</vt:lpstr>
      <vt:lpstr>Profit</vt:lpstr>
      <vt:lpstr>all_deterministic</vt:lpstr>
      <vt:lpstr>no_option_tri</vt:lpstr>
      <vt:lpstr>no_option_norm</vt:lpstr>
      <vt:lpstr>option_tri</vt:lpstr>
      <vt:lpstr>option_norm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2019-11-26T01:17:53Z</dcterms:modified>
</cp:coreProperties>
</file>